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15300" windowHeight="876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C22" i="1" l="1"/>
  <c r="E21" i="1"/>
  <c r="E17" i="1"/>
  <c r="D17" i="1"/>
  <c r="C15" i="1"/>
  <c r="C14" i="1"/>
  <c r="C12" i="1"/>
  <c r="C11" i="1"/>
  <c r="C17" i="1" s="1"/>
  <c r="E9" i="1"/>
  <c r="E19" i="1" s="1"/>
  <c r="E22" i="1" s="1"/>
  <c r="D9" i="1"/>
  <c r="D19" i="1" s="1"/>
  <c r="C9" i="1"/>
  <c r="E24" i="1" l="1"/>
  <c r="D21" i="1" s="1"/>
  <c r="D22" i="1" s="1"/>
  <c r="C19" i="1"/>
  <c r="D24" i="1" l="1"/>
  <c r="C21" i="1" s="1"/>
  <c r="C24" i="1" s="1"/>
</calcChain>
</file>

<file path=xl/sharedStrings.xml><?xml version="1.0" encoding="utf-8"?>
<sst xmlns="http://schemas.openxmlformats.org/spreadsheetml/2006/main" count="18" uniqueCount="18">
  <si>
    <t>Manchester County Bridge Association</t>
  </si>
  <si>
    <t>2015-2016</t>
  </si>
  <si>
    <t>2014 - 2015</t>
    <phoneticPr fontId="0" type="noConversion"/>
  </si>
  <si>
    <t>2013 - 2014</t>
    <phoneticPr fontId="0" type="noConversion"/>
  </si>
  <si>
    <t>Trophies</t>
  </si>
  <si>
    <t xml:space="preserve">P.A.System </t>
    <phoneticPr fontId="0" type="noConversion"/>
  </si>
  <si>
    <t>Fixed Assets</t>
  </si>
  <si>
    <t>Bank Reserve Account - Skipton BS</t>
    <phoneticPr fontId="0" type="noConversion"/>
  </si>
  <si>
    <t>Current Account</t>
  </si>
  <si>
    <t>Cash in Hand</t>
    <phoneticPr fontId="0" type="noConversion"/>
  </si>
  <si>
    <t>Sundry Debtors - note 18</t>
  </si>
  <si>
    <t>Sundry Creditors - note 19</t>
  </si>
  <si>
    <t>Total Current Assets</t>
  </si>
  <si>
    <t>Net Assets</t>
  </si>
  <si>
    <t>Reserves Brought Forward</t>
  </si>
  <si>
    <t>Surplus/Deficit for the Year</t>
  </si>
  <si>
    <t>Reserves Carried Forward</t>
  </si>
  <si>
    <t>Balance Sheet as at 31st March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</si>
</sst>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£-809]#,##0.00"/>
    <numFmt numFmtId="165" formatCode="&quot;£&quot;#,##0.00;[Red]&quot;£&quot;#,##0.00"/>
    <numFmt numFmtId="166" formatCode="&quot;£&quot;#,##0.00"/>
    <numFmt numFmtId="167" formatCode="#,##0.00000000000"/>
  </numFmts>
  <fonts count="3" x14ac:knownFonts="1"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</font>
    <font>
      <sz val="16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2" fillId="0" borderId="0" xfId="0" applyFont="1"/>
    <xf numFmtId="164" fontId="2" fillId="0" borderId="0" xfId="0" applyNumberFormat="1" applyFont="1"/>
    <xf numFmtId="166" fontId="2" fillId="0" borderId="0" xfId="0" applyNumberFormat="1" applyFont="1"/>
    <xf numFmtId="166" fontId="1" fillId="0" borderId="0" xfId="0" applyNumberFormat="1" applyFont="1"/>
    <xf numFmtId="164" fontId="2" fillId="2" borderId="0" xfId="0" applyNumberFormat="1" applyFont="1" applyFill="1"/>
    <xf numFmtId="167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AppData/Local/Microsoft/Windows/INetCache/Content.Outlook/XYUT169X/MCBA%20Accounts(H)%20April%202015%20to%20end%20Mar%20201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"/>
      <sheetName val="Skipton BS"/>
      <sheetName val="Expenses"/>
      <sheetName val="Balance Sheet"/>
      <sheetName val="Closing Debtors &amp; Creditors"/>
      <sheetName val="Opening Debtors &amp; Creditors"/>
      <sheetName val="Income &amp; Expenditure (2)"/>
      <sheetName val="Notes 2015-16"/>
      <sheetName val="MembersList 2014"/>
      <sheetName val="League Calculations"/>
      <sheetName val="Sheet2"/>
    </sheetNames>
    <sheetDataSet>
      <sheetData sheetId="0">
        <row r="192">
          <cell r="E192">
            <v>3760.2300000000105</v>
          </cell>
        </row>
      </sheetData>
      <sheetData sheetId="1">
        <row r="9">
          <cell r="D9">
            <v>9793.7000000000007</v>
          </cell>
        </row>
      </sheetData>
      <sheetData sheetId="2"/>
      <sheetData sheetId="3"/>
      <sheetData sheetId="4">
        <row r="56">
          <cell r="E56">
            <v>3055.25</v>
          </cell>
        </row>
        <row r="69">
          <cell r="E69">
            <v>1055</v>
          </cell>
        </row>
      </sheetData>
      <sheetData sheetId="5"/>
      <sheetData sheetId="6">
        <row r="50">
          <cell r="D50">
            <v>-1240.8999999999992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topLeftCell="A18" workbookViewId="0">
      <selection activeCell="A26" sqref="A26:XFD26"/>
    </sheetView>
  </sheetViews>
  <sheetFormatPr defaultRowHeight="15" x14ac:dyDescent="0.25"/>
  <cols>
    <col min="2" max="2" width="41.85546875" customWidth="1"/>
    <col min="3" max="3" width="19.85546875" customWidth="1"/>
    <col min="4" max="4" width="16.28515625" customWidth="1"/>
    <col min="5" max="5" width="18.5703125" customWidth="1"/>
  </cols>
  <sheetData>
    <row r="1" spans="1:5" ht="20.45" x14ac:dyDescent="0.35">
      <c r="A1" s="1" t="s">
        <v>0</v>
      </c>
      <c r="B1" s="1"/>
      <c r="C1" s="2"/>
      <c r="D1" s="3"/>
      <c r="E1" s="1"/>
    </row>
    <row r="2" spans="1:5" ht="20.45" x14ac:dyDescent="0.35">
      <c r="A2" s="1" t="s">
        <v>17</v>
      </c>
      <c r="B2" s="1"/>
      <c r="C2" s="2"/>
      <c r="D2" s="3"/>
      <c r="E2" s="1"/>
    </row>
    <row r="3" spans="1:5" ht="20.45" x14ac:dyDescent="0.35">
      <c r="A3" s="1"/>
      <c r="B3" s="1"/>
      <c r="C3" s="2"/>
      <c r="D3" s="3"/>
      <c r="E3" s="1"/>
    </row>
    <row r="4" spans="1:5" ht="20.45" x14ac:dyDescent="0.35">
      <c r="A4" s="4"/>
      <c r="B4" s="4"/>
      <c r="C4" s="5" t="s">
        <v>1</v>
      </c>
      <c r="D4" s="6" t="s">
        <v>2</v>
      </c>
      <c r="E4" s="4" t="s">
        <v>3</v>
      </c>
    </row>
    <row r="5" spans="1:5" ht="20.45" x14ac:dyDescent="0.35">
      <c r="A5" s="1"/>
      <c r="B5" s="1"/>
      <c r="C5" s="2"/>
      <c r="D5" s="3"/>
      <c r="E5" s="1"/>
    </row>
    <row r="6" spans="1:5" ht="21" x14ac:dyDescent="0.4">
      <c r="A6" s="7" t="s">
        <v>4</v>
      </c>
      <c r="B6" s="7"/>
      <c r="C6" s="8">
        <v>834</v>
      </c>
      <c r="D6" s="9">
        <v>834</v>
      </c>
      <c r="E6" s="9">
        <v>834</v>
      </c>
    </row>
    <row r="7" spans="1:5" ht="21" x14ac:dyDescent="0.4">
      <c r="A7" s="7" t="s">
        <v>5</v>
      </c>
      <c r="B7" s="7"/>
      <c r="C7" s="8">
        <v>0</v>
      </c>
      <c r="D7" s="9">
        <v>0</v>
      </c>
      <c r="E7" s="9">
        <v>0</v>
      </c>
    </row>
    <row r="8" spans="1:5" ht="21" x14ac:dyDescent="0.4">
      <c r="A8" s="7"/>
      <c r="B8" s="7"/>
      <c r="C8" s="8"/>
      <c r="D8" s="9"/>
      <c r="E8" s="9"/>
    </row>
    <row r="9" spans="1:5" ht="20.45" x14ac:dyDescent="0.35">
      <c r="A9" s="1" t="s">
        <v>6</v>
      </c>
      <c r="B9" s="1"/>
      <c r="C9" s="2">
        <f>C6+C7</f>
        <v>834</v>
      </c>
      <c r="D9" s="10">
        <f>D6+D7</f>
        <v>834</v>
      </c>
      <c r="E9" s="10">
        <f>SUM(E6:E8)</f>
        <v>834</v>
      </c>
    </row>
    <row r="10" spans="1:5" ht="20.45" x14ac:dyDescent="0.35">
      <c r="A10" s="1"/>
      <c r="B10" s="1"/>
      <c r="C10" s="2"/>
      <c r="D10" s="10"/>
      <c r="E10" s="10"/>
    </row>
    <row r="11" spans="1:5" ht="21" x14ac:dyDescent="0.4">
      <c r="A11" s="7" t="s">
        <v>7</v>
      </c>
      <c r="B11" s="7"/>
      <c r="C11" s="11">
        <f>'[1]Skipton BS'!D9</f>
        <v>9793.7000000000007</v>
      </c>
      <c r="D11" s="9">
        <v>11718.7</v>
      </c>
      <c r="E11" s="9">
        <v>11644.18</v>
      </c>
    </row>
    <row r="12" spans="1:5" ht="21" x14ac:dyDescent="0.4">
      <c r="A12" s="7" t="s">
        <v>8</v>
      </c>
      <c r="B12" s="7"/>
      <c r="C12" s="11">
        <f>[1]Income!E192</f>
        <v>3760.2300000000105</v>
      </c>
      <c r="D12" s="9">
        <v>3826.78</v>
      </c>
      <c r="E12" s="9">
        <v>5774.25</v>
      </c>
    </row>
    <row r="13" spans="1:5" ht="21" x14ac:dyDescent="0.4">
      <c r="A13" s="7" t="s">
        <v>9</v>
      </c>
      <c r="B13" s="7"/>
      <c r="C13" s="11">
        <v>14</v>
      </c>
      <c r="D13" s="9">
        <v>0</v>
      </c>
      <c r="E13" s="9">
        <v>0</v>
      </c>
    </row>
    <row r="14" spans="1:5" ht="21" x14ac:dyDescent="0.4">
      <c r="A14" s="7" t="s">
        <v>10</v>
      </c>
      <c r="B14" s="12"/>
      <c r="C14" s="11">
        <f>'[1]Closing Debtors &amp; Creditors'!E69</f>
        <v>1055</v>
      </c>
      <c r="D14" s="9">
        <v>116.2</v>
      </c>
      <c r="E14" s="9">
        <v>0</v>
      </c>
    </row>
    <row r="15" spans="1:5" ht="21" x14ac:dyDescent="0.4">
      <c r="A15" s="7" t="s">
        <v>11</v>
      </c>
      <c r="B15" s="7"/>
      <c r="C15" s="11">
        <f>-'[1]Closing Debtors &amp; Creditors'!E56</f>
        <v>-3055.25</v>
      </c>
      <c r="D15" s="9">
        <v>-2853.1</v>
      </c>
      <c r="E15" s="9">
        <v>-2886.06</v>
      </c>
    </row>
    <row r="16" spans="1:5" ht="21" x14ac:dyDescent="0.4">
      <c r="A16" s="7"/>
      <c r="B16" s="1"/>
      <c r="C16" s="8"/>
      <c r="D16" s="10"/>
      <c r="E16" s="10"/>
    </row>
    <row r="17" spans="1:5" ht="20.45" x14ac:dyDescent="0.35">
      <c r="A17" s="1" t="s">
        <v>12</v>
      </c>
      <c r="B17" s="10"/>
      <c r="C17" s="2">
        <f>SUM(C11:C16)</f>
        <v>11567.680000000011</v>
      </c>
      <c r="D17" s="10">
        <f>SUM(D11:D16)</f>
        <v>12808.580000000002</v>
      </c>
      <c r="E17" s="10">
        <f>SUM(E11:E16)</f>
        <v>14532.37</v>
      </c>
    </row>
    <row r="18" spans="1:5" ht="20.45" x14ac:dyDescent="0.35">
      <c r="A18" s="1"/>
      <c r="B18" s="1"/>
      <c r="C18" s="2"/>
      <c r="D18" s="10"/>
      <c r="E18" s="10"/>
    </row>
    <row r="19" spans="1:5" ht="20.45" x14ac:dyDescent="0.35">
      <c r="A19" s="1" t="s">
        <v>13</v>
      </c>
      <c r="B19" s="1"/>
      <c r="C19" s="2">
        <f>C9+C17</f>
        <v>12401.680000000011</v>
      </c>
      <c r="D19" s="10">
        <f>D9+D17</f>
        <v>13642.580000000002</v>
      </c>
      <c r="E19" s="10">
        <f>E9+E17</f>
        <v>15366.37</v>
      </c>
    </row>
    <row r="20" spans="1:5" ht="20.25" x14ac:dyDescent="0.3">
      <c r="A20" s="1"/>
      <c r="B20" s="1"/>
      <c r="C20" s="2"/>
      <c r="D20" s="10"/>
      <c r="E20" s="10"/>
    </row>
    <row r="21" spans="1:5" ht="20.25" x14ac:dyDescent="0.3">
      <c r="A21" s="7" t="s">
        <v>14</v>
      </c>
      <c r="B21" s="7"/>
      <c r="C21" s="8">
        <f>D24</f>
        <v>13642.580000000002</v>
      </c>
      <c r="D21" s="9">
        <f>E24</f>
        <v>15366.37</v>
      </c>
      <c r="E21" s="9">
        <f t="shared" ref="E21" si="0">G24</f>
        <v>0</v>
      </c>
    </row>
    <row r="22" spans="1:5" ht="20.25" x14ac:dyDescent="0.3">
      <c r="A22" s="7" t="s">
        <v>15</v>
      </c>
      <c r="B22" s="7"/>
      <c r="C22" s="8">
        <f>'[1]Income &amp; Expenditure (2)'!D50</f>
        <v>-1240.8999999999992</v>
      </c>
      <c r="D22" s="9">
        <f>D19-D21</f>
        <v>-1723.7899999999991</v>
      </c>
      <c r="E22" s="9">
        <f>E19-E21</f>
        <v>15366.37</v>
      </c>
    </row>
    <row r="23" spans="1:5" ht="20.25" x14ac:dyDescent="0.3">
      <c r="A23" s="1"/>
      <c r="B23" s="1"/>
      <c r="C23" s="2"/>
      <c r="D23" s="10"/>
      <c r="E23" s="10"/>
    </row>
    <row r="24" spans="1:5" ht="20.25" x14ac:dyDescent="0.3">
      <c r="A24" s="1" t="s">
        <v>16</v>
      </c>
      <c r="B24" s="1"/>
      <c r="C24" s="2">
        <f>SUM(C21:C23)</f>
        <v>12401.680000000002</v>
      </c>
      <c r="D24" s="10">
        <f>SUM(D21:D23)</f>
        <v>13642.580000000002</v>
      </c>
      <c r="E24" s="10">
        <f>SUM(E21:E23)</f>
        <v>15366.37</v>
      </c>
    </row>
    <row r="25" spans="1:5" ht="20.25" x14ac:dyDescent="0.3">
      <c r="A25" s="1"/>
      <c r="B25" s="1"/>
      <c r="C25" s="2"/>
      <c r="D25" s="3"/>
      <c r="E25" s="1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Haidee</cp:lastModifiedBy>
  <cp:lastPrinted>2016-05-23T09:11:20Z</cp:lastPrinted>
  <dcterms:created xsi:type="dcterms:W3CDTF">2016-05-23T09:09:37Z</dcterms:created>
  <dcterms:modified xsi:type="dcterms:W3CDTF">2016-05-25T13:47:50Z</dcterms:modified>
</cp:coreProperties>
</file>