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51" i="1" l="1"/>
  <c r="E26" i="1"/>
  <c r="E53" i="1" s="1"/>
  <c r="E57" i="1" s="1"/>
  <c r="C55" i="1" l="1"/>
  <c r="C47" i="1"/>
  <c r="C45" i="1"/>
  <c r="C44" i="1"/>
  <c r="C43" i="1"/>
  <c r="C42" i="1"/>
  <c r="C40" i="1"/>
  <c r="C39" i="1"/>
  <c r="C38" i="1"/>
  <c r="C37" i="1"/>
  <c r="C36" i="1"/>
  <c r="C35" i="1"/>
  <c r="C34" i="1"/>
  <c r="C33" i="1"/>
  <c r="C32" i="1"/>
  <c r="C31" i="1"/>
  <c r="C30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1" i="1" l="1"/>
  <c r="C26" i="1"/>
  <c r="C53" i="1" l="1"/>
  <c r="C57" i="1" s="1"/>
</calcChain>
</file>

<file path=xl/sharedStrings.xml><?xml version="1.0" encoding="utf-8"?>
<sst xmlns="http://schemas.openxmlformats.org/spreadsheetml/2006/main" count="51" uniqueCount="51">
  <si>
    <t>Manchester County Bridge Association</t>
  </si>
  <si>
    <t>Income &amp; Expenditure Account to 31st March 2015</t>
  </si>
  <si>
    <t>Income</t>
  </si>
  <si>
    <t>Note</t>
  </si>
  <si>
    <t>2015-2016</t>
  </si>
  <si>
    <t>EBU P2P Clubs</t>
    <phoneticPr fontId="0" type="noConversion"/>
  </si>
  <si>
    <t xml:space="preserve">Affiliation Fees </t>
    <phoneticPr fontId="0" type="noConversion"/>
  </si>
  <si>
    <t>Bridge For All</t>
    <phoneticPr fontId="0" type="noConversion"/>
  </si>
  <si>
    <t>Manchester League</t>
  </si>
  <si>
    <t>Manchester League P2P</t>
    <phoneticPr fontId="0" type="noConversion"/>
  </si>
  <si>
    <t>Higson Memorial Cup &amp; Plate</t>
  </si>
  <si>
    <t>Higson Memorial Cup &amp; Plate P2P</t>
    <phoneticPr fontId="0" type="noConversion"/>
  </si>
  <si>
    <t xml:space="preserve">Extra Players Fees in League &amp; Cup </t>
    <phoneticPr fontId="0" type="noConversion"/>
  </si>
  <si>
    <t xml:space="preserve">Gazette Trophy </t>
  </si>
  <si>
    <t>Merville Goldstone Cup (Pachabo Qualifier)</t>
  </si>
  <si>
    <t>Green Point Pairs</t>
  </si>
  <si>
    <t>Green Point Teams</t>
  </si>
  <si>
    <t>Manchester Congress</t>
  </si>
  <si>
    <t>Ben Franks</t>
  </si>
  <si>
    <t>Summer Intermediate Pairs</t>
    <phoneticPr fontId="0" type="noConversion"/>
  </si>
  <si>
    <t>Autumn Intermediate Pairs</t>
  </si>
  <si>
    <t xml:space="preserve">Cantor Cup </t>
  </si>
  <si>
    <t>Interest Skipton Building Society 2014 - 2015</t>
    <phoneticPr fontId="0" type="noConversion"/>
  </si>
  <si>
    <t>Total Income</t>
  </si>
  <si>
    <t>Expenses</t>
  </si>
  <si>
    <t>Northern Bridge League (NBL)</t>
  </si>
  <si>
    <t>All Counties Super Final</t>
    <phoneticPr fontId="0" type="noConversion"/>
  </si>
  <si>
    <t>Derbyshire Friendly</t>
    <phoneticPr fontId="0" type="noConversion"/>
  </si>
  <si>
    <t>Representative Competitions/Matches</t>
  </si>
  <si>
    <t>Northern Counties Working Group</t>
    <phoneticPr fontId="0" type="noConversion"/>
  </si>
  <si>
    <t>Youth Budget</t>
  </si>
  <si>
    <t>Handbook Expenses</t>
  </si>
  <si>
    <t>EBU Delegate Expenses</t>
  </si>
  <si>
    <t>Trophy Engraving/Trophy Repairs</t>
  </si>
  <si>
    <t>Printing/Postage/Stationery/Telephone/Travel</t>
    <phoneticPr fontId="0" type="noConversion"/>
  </si>
  <si>
    <t>Retirement Gifts/Presentations/Receptions</t>
  </si>
  <si>
    <t>Bridge stationery &amp; equipment</t>
    <phoneticPr fontId="0" type="noConversion"/>
  </si>
  <si>
    <t>Equipment Insurance</t>
    <phoneticPr fontId="0" type="noConversion"/>
  </si>
  <si>
    <t>Seminars</t>
    <phoneticPr fontId="0" type="noConversion"/>
  </si>
  <si>
    <t>Web Site Costs</t>
  </si>
  <si>
    <t>AGM Expenses</t>
  </si>
  <si>
    <t>Prepaid last year</t>
  </si>
  <si>
    <t>Depreciation</t>
    <phoneticPr fontId="0" type="noConversion"/>
  </si>
  <si>
    <t>Total Expenses</t>
  </si>
  <si>
    <r>
      <t>Surplus/</t>
    </r>
    <r>
      <rPr>
        <b/>
        <sz val="14"/>
        <color indexed="10"/>
        <rFont val="Times New Roman"/>
        <family val="1"/>
      </rPr>
      <t>Deficit</t>
    </r>
    <r>
      <rPr>
        <b/>
        <sz val="14"/>
        <color indexed="8"/>
        <rFont val="Times New Roman"/>
        <family val="1"/>
      </rPr>
      <t xml:space="preserve"> of Income over Expenditure</t>
    </r>
  </si>
  <si>
    <t>Current Assets Balance from last year</t>
  </si>
  <si>
    <t>Total Current Assets</t>
    <phoneticPr fontId="0" type="noConversion"/>
  </si>
  <si>
    <t>Deposit for Golf Day</t>
  </si>
  <si>
    <t>Room booking paid for next year</t>
  </si>
  <si>
    <t>2014-2015</t>
  </si>
  <si>
    <t>Affiliation Fees Owing from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</si>
</sst>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£-809]#,##0.00"/>
    <numFmt numFmtId="165" formatCode="&quot;£&quot;#,##0.00"/>
    <numFmt numFmtId="166" formatCode="&quot;£&quot;#,##0.00;[Red]&quot;£&quot;#,##0.00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name val="Times New Roman"/>
    </font>
    <font>
      <b/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u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2" fillId="0" borderId="0" xfId="0" applyFont="1"/>
    <xf numFmtId="164" fontId="3" fillId="0" borderId="0" xfId="0" applyNumberFormat="1" applyFont="1" applyFill="1"/>
    <xf numFmtId="164" fontId="4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6" fontId="0" fillId="0" borderId="0" xfId="0" applyNumberFormat="1"/>
    <xf numFmtId="164" fontId="6" fillId="0" borderId="0" xfId="0" applyNumberFormat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8" fillId="0" borderId="0" xfId="0" applyNumberFormat="1" applyFont="1" applyFill="1"/>
    <xf numFmtId="164" fontId="0" fillId="0" borderId="0" xfId="0" applyNumberFormat="1" applyFill="1"/>
    <xf numFmtId="0" fontId="2" fillId="0" borderId="0" xfId="0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right"/>
    </xf>
    <xf numFmtId="0" fontId="11" fillId="0" borderId="0" xfId="0" applyFont="1"/>
    <xf numFmtId="0" fontId="0" fillId="0" borderId="0" xfId="0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right"/>
    </xf>
    <xf numFmtId="164" fontId="12" fillId="0" borderId="0" xfId="0" applyNumberFormat="1" applyFont="1" applyFill="1" applyAlignment="1">
      <alignment horizontal="right"/>
    </xf>
    <xf numFmtId="164" fontId="13" fillId="0" borderId="0" xfId="0" applyNumberFormat="1" applyFont="1" applyFill="1" applyAlignment="1">
      <alignment horizontal="right"/>
    </xf>
    <xf numFmtId="164" fontId="14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idee/Documents/MCBA%20Final%20Accounts%20to%20end%20Mar%20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Skipton BS"/>
      <sheetName val="Expenses"/>
      <sheetName val="Balance Sheet"/>
      <sheetName val="Closing Debtors &amp; Creditors"/>
      <sheetName val="Opening Debtors &amp; Creditors"/>
      <sheetName val="Income &amp; Expenditure (2)"/>
      <sheetName val="Notes 2015-16"/>
      <sheetName val="MembersList 2014"/>
      <sheetName val="League Calculations"/>
      <sheetName val="Sheet2"/>
    </sheetNames>
    <sheetDataSet>
      <sheetData sheetId="0">
        <row r="176">
          <cell r="F176">
            <v>2383.7800000000002</v>
          </cell>
          <cell r="I176">
            <v>251</v>
          </cell>
          <cell r="K176">
            <v>350</v>
          </cell>
          <cell r="N176">
            <v>63</v>
          </cell>
        </row>
        <row r="184">
          <cell r="P184">
            <v>-80</v>
          </cell>
          <cell r="Z184">
            <v>-369.9</v>
          </cell>
        </row>
      </sheetData>
      <sheetData sheetId="1"/>
      <sheetData sheetId="2">
        <row r="192">
          <cell r="AB192">
            <v>71.84</v>
          </cell>
          <cell r="AG192">
            <v>375.3</v>
          </cell>
          <cell r="AH192">
            <v>300</v>
          </cell>
          <cell r="AI192">
            <v>180</v>
          </cell>
          <cell r="AK192">
            <v>45.58</v>
          </cell>
          <cell r="AL192">
            <v>71.099999999999994</v>
          </cell>
          <cell r="AM192">
            <v>0</v>
          </cell>
          <cell r="AN192">
            <v>27.33</v>
          </cell>
          <cell r="AO192">
            <v>200</v>
          </cell>
          <cell r="AP192">
            <v>300</v>
          </cell>
          <cell r="AR192">
            <v>12</v>
          </cell>
          <cell r="AT192">
            <v>60</v>
          </cell>
        </row>
      </sheetData>
      <sheetData sheetId="3">
        <row r="19">
          <cell r="D19">
            <v>13642.580000000002</v>
          </cell>
        </row>
      </sheetData>
      <sheetData sheetId="4">
        <row r="22">
          <cell r="C22">
            <v>-347</v>
          </cell>
        </row>
      </sheetData>
      <sheetData sheetId="5"/>
      <sheetData sheetId="6"/>
      <sheetData sheetId="7">
        <row r="14">
          <cell r="E14">
            <v>1290</v>
          </cell>
        </row>
        <row r="26">
          <cell r="E26">
            <v>-154.60000000000008</v>
          </cell>
        </row>
        <row r="42">
          <cell r="E42">
            <v>-342</v>
          </cell>
        </row>
        <row r="54">
          <cell r="E54">
            <v>165</v>
          </cell>
        </row>
        <row r="72">
          <cell r="E72">
            <v>45.389999999999986</v>
          </cell>
        </row>
        <row r="92">
          <cell r="E92">
            <v>329.86000000000013</v>
          </cell>
        </row>
        <row r="111">
          <cell r="E111">
            <v>312.77999999999997</v>
          </cell>
        </row>
        <row r="125">
          <cell r="E125">
            <v>-945.36999999999989</v>
          </cell>
        </row>
        <row r="144">
          <cell r="E144">
            <v>17.840000000000032</v>
          </cell>
        </row>
        <row r="164">
          <cell r="E164">
            <v>20.300000000000011</v>
          </cell>
        </row>
        <row r="186">
          <cell r="E186">
            <v>6.1300000000000523</v>
          </cell>
        </row>
        <row r="214">
          <cell r="E214">
            <v>-8.0600000000000023</v>
          </cell>
        </row>
        <row r="226">
          <cell r="E226">
            <v>3165.4</v>
          </cell>
        </row>
        <row r="251">
          <cell r="E251">
            <v>189.5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zoomScaleNormal="100" workbookViewId="0">
      <selection activeCell="G8" sqref="G8"/>
    </sheetView>
  </sheetViews>
  <sheetFormatPr defaultColWidth="10.140625" defaultRowHeight="15.75" x14ac:dyDescent="0.25"/>
  <cols>
    <col min="1" max="1" width="58.42578125" style="4" customWidth="1"/>
    <col min="2" max="2" width="8" style="17" customWidth="1"/>
    <col min="3" max="3" width="16.85546875" style="18" customWidth="1"/>
    <col min="4" max="4" width="5.140625" customWidth="1"/>
    <col min="5" max="5" width="14.28515625" style="26" bestFit="1" customWidth="1"/>
    <col min="6" max="6" width="10.85546875" customWidth="1"/>
    <col min="7" max="7" width="28.7109375" customWidth="1"/>
    <col min="10" max="10" width="11.28515625" bestFit="1" customWidth="1"/>
  </cols>
  <sheetData>
    <row r="1" spans="1:9" s="4" customFormat="1" ht="18.75" x14ac:dyDescent="0.3">
      <c r="A1" s="1" t="s">
        <v>0</v>
      </c>
      <c r="B1" s="2"/>
      <c r="C1" s="3"/>
      <c r="E1" s="25"/>
    </row>
    <row r="2" spans="1:9" s="4" customFormat="1" ht="18.75" x14ac:dyDescent="0.3">
      <c r="A2" s="1" t="s">
        <v>1</v>
      </c>
      <c r="B2" s="2"/>
      <c r="C2" s="3"/>
      <c r="E2" s="25"/>
    </row>
    <row r="3" spans="1:9" ht="18.75" x14ac:dyDescent="0.3">
      <c r="A3" s="1"/>
      <c r="B3" s="2"/>
      <c r="C3" s="5"/>
    </row>
    <row r="4" spans="1:9" s="4" customFormat="1" ht="18.75" x14ac:dyDescent="0.3">
      <c r="A4" s="1" t="s">
        <v>2</v>
      </c>
      <c r="B4" s="2" t="s">
        <v>3</v>
      </c>
      <c r="C4" s="3" t="s">
        <v>4</v>
      </c>
      <c r="E4" s="27" t="s">
        <v>49</v>
      </c>
      <c r="F4" s="17"/>
      <c r="G4" s="17"/>
      <c r="H4" s="17"/>
      <c r="I4" s="19"/>
    </row>
    <row r="5" spans="1:9" ht="18.75" x14ac:dyDescent="0.3">
      <c r="A5" s="1"/>
      <c r="B5" s="2"/>
      <c r="C5" s="5"/>
      <c r="E5" s="27"/>
      <c r="F5" s="4"/>
      <c r="G5" s="17"/>
      <c r="H5" s="17"/>
      <c r="I5" s="19"/>
    </row>
    <row r="6" spans="1:9" ht="18.75" x14ac:dyDescent="0.3">
      <c r="A6" s="1" t="s">
        <v>5</v>
      </c>
      <c r="B6" s="2"/>
      <c r="C6" s="6">
        <f>[1]Income!F176</f>
        <v>2383.7800000000002</v>
      </c>
      <c r="E6" s="28">
        <v>2378.88</v>
      </c>
      <c r="F6" s="4"/>
      <c r="G6" s="17"/>
      <c r="H6" s="17"/>
      <c r="I6" s="20"/>
    </row>
    <row r="7" spans="1:9" ht="18.75" x14ac:dyDescent="0.3">
      <c r="A7" s="1" t="s">
        <v>6</v>
      </c>
      <c r="B7" s="2"/>
      <c r="C7" s="6">
        <f>[1]Income!I176</f>
        <v>251</v>
      </c>
      <c r="E7" s="28">
        <v>246</v>
      </c>
      <c r="F7" s="4"/>
      <c r="G7" s="17"/>
      <c r="H7" s="17"/>
      <c r="I7" s="20"/>
    </row>
    <row r="8" spans="1:9" ht="18.75" x14ac:dyDescent="0.3">
      <c r="A8" s="1" t="s">
        <v>7</v>
      </c>
      <c r="B8" s="2"/>
      <c r="C8" s="6">
        <f>[1]Income!N176</f>
        <v>63</v>
      </c>
      <c r="E8" s="28">
        <v>3</v>
      </c>
      <c r="F8" s="4"/>
      <c r="G8" s="17"/>
      <c r="H8" s="17"/>
      <c r="I8" s="20"/>
    </row>
    <row r="9" spans="1:9" ht="18.75" x14ac:dyDescent="0.3">
      <c r="A9" s="1" t="s">
        <v>8</v>
      </c>
      <c r="B9" s="2">
        <v>1</v>
      </c>
      <c r="C9" s="6">
        <f>'[1]Notes 2015-16'!E14</f>
        <v>1290</v>
      </c>
      <c r="E9" s="28">
        <v>650</v>
      </c>
      <c r="F9" s="4"/>
      <c r="G9" s="17"/>
      <c r="H9" s="17"/>
      <c r="I9" s="20"/>
    </row>
    <row r="10" spans="1:9" ht="18.75" x14ac:dyDescent="0.3">
      <c r="A10" s="1" t="s">
        <v>9</v>
      </c>
      <c r="B10" s="2">
        <v>2</v>
      </c>
      <c r="C10" s="6">
        <f>'[1]Notes 2015-16'!E26</f>
        <v>-154.60000000000008</v>
      </c>
      <c r="E10" s="28">
        <v>-66</v>
      </c>
      <c r="F10" s="4"/>
      <c r="G10" s="17"/>
      <c r="H10" s="17"/>
      <c r="I10" s="20"/>
    </row>
    <row r="11" spans="1:9" ht="18.75" x14ac:dyDescent="0.3">
      <c r="A11" s="1" t="s">
        <v>10</v>
      </c>
      <c r="B11" s="2">
        <v>3</v>
      </c>
      <c r="C11" s="6">
        <f>'[1]Notes 2015-16'!E42</f>
        <v>-342</v>
      </c>
      <c r="E11" s="28">
        <v>-384.5</v>
      </c>
      <c r="F11" s="4"/>
      <c r="G11" s="17"/>
      <c r="H11" s="17"/>
      <c r="I11" s="20"/>
    </row>
    <row r="12" spans="1:9" ht="18.75" x14ac:dyDescent="0.3">
      <c r="A12" s="1" t="s">
        <v>11</v>
      </c>
      <c r="B12" s="2">
        <v>4</v>
      </c>
      <c r="C12" s="6">
        <f>'[1]Notes 2015-16'!E54</f>
        <v>165</v>
      </c>
      <c r="E12" s="28">
        <v>205</v>
      </c>
      <c r="F12" s="4"/>
      <c r="G12" s="17"/>
      <c r="H12" s="17"/>
      <c r="I12" s="20"/>
    </row>
    <row r="13" spans="1:9" ht="18.75" x14ac:dyDescent="0.3">
      <c r="A13" s="1" t="s">
        <v>12</v>
      </c>
      <c r="B13" s="2"/>
      <c r="C13" s="6">
        <f>[1]Income!K176</f>
        <v>350</v>
      </c>
      <c r="E13" s="28">
        <v>345</v>
      </c>
      <c r="F13" s="4"/>
      <c r="G13" s="17"/>
      <c r="H13" s="17"/>
      <c r="I13" s="20"/>
    </row>
    <row r="14" spans="1:9" ht="18.75" x14ac:dyDescent="0.3">
      <c r="A14" s="1" t="s">
        <v>13</v>
      </c>
      <c r="B14" s="2">
        <v>5</v>
      </c>
      <c r="C14" s="6">
        <f>'[1]Notes 2015-16'!E72</f>
        <v>45.389999999999986</v>
      </c>
      <c r="E14" s="28">
        <v>40.950000000000003</v>
      </c>
      <c r="F14" s="4"/>
      <c r="G14" s="17"/>
      <c r="H14" s="17"/>
      <c r="I14" s="20"/>
    </row>
    <row r="15" spans="1:9" ht="18.75" x14ac:dyDescent="0.3">
      <c r="A15" s="1" t="s">
        <v>14</v>
      </c>
      <c r="B15" s="2"/>
      <c r="C15" s="6">
        <f>[1]Income!P184</f>
        <v>-80</v>
      </c>
      <c r="E15" s="28">
        <v>-170</v>
      </c>
      <c r="F15" s="4"/>
      <c r="G15" s="17"/>
      <c r="H15" s="17"/>
      <c r="I15" s="20"/>
    </row>
    <row r="16" spans="1:9" ht="18.75" x14ac:dyDescent="0.3">
      <c r="A16" s="1" t="s">
        <v>15</v>
      </c>
      <c r="B16" s="2">
        <v>6</v>
      </c>
      <c r="C16" s="6">
        <f>'[1]Notes 2015-16'!E92</f>
        <v>329.86000000000013</v>
      </c>
      <c r="E16" s="28">
        <v>388</v>
      </c>
      <c r="F16" s="4"/>
      <c r="G16" s="17"/>
      <c r="H16" s="17"/>
      <c r="I16" s="20"/>
    </row>
    <row r="17" spans="1:10" ht="18.75" x14ac:dyDescent="0.3">
      <c r="A17" s="1" t="s">
        <v>16</v>
      </c>
      <c r="B17" s="2">
        <v>7</v>
      </c>
      <c r="C17" s="6">
        <f>'[1]Notes 2015-16'!E111</f>
        <v>312.77999999999997</v>
      </c>
      <c r="E17" s="28">
        <v>191.96</v>
      </c>
      <c r="F17" s="4"/>
      <c r="G17" s="17"/>
      <c r="H17" s="17"/>
      <c r="I17" s="20"/>
    </row>
    <row r="18" spans="1:10" ht="18.75" x14ac:dyDescent="0.3">
      <c r="A18" s="1" t="s">
        <v>17</v>
      </c>
      <c r="B18" s="2">
        <v>8</v>
      </c>
      <c r="C18" s="6">
        <f>'[1]Notes 2015-16'!E125</f>
        <v>-945.36999999999989</v>
      </c>
      <c r="E18" s="28">
        <v>-685.07</v>
      </c>
      <c r="F18" s="4"/>
      <c r="G18" s="17"/>
      <c r="H18" s="17"/>
      <c r="I18" s="20"/>
    </row>
    <row r="19" spans="1:10" ht="18.75" x14ac:dyDescent="0.3">
      <c r="A19" s="1" t="s">
        <v>18</v>
      </c>
      <c r="B19" s="2">
        <v>9</v>
      </c>
      <c r="C19" s="6">
        <f>'[1]Notes 2015-16'!E144</f>
        <v>17.840000000000032</v>
      </c>
      <c r="E19" s="28">
        <v>33.68</v>
      </c>
      <c r="F19" s="4"/>
      <c r="G19" s="17"/>
      <c r="H19" s="17"/>
      <c r="I19" s="20"/>
    </row>
    <row r="20" spans="1:10" ht="18.75" x14ac:dyDescent="0.3">
      <c r="A20" s="1" t="s">
        <v>19</v>
      </c>
      <c r="B20" s="2">
        <v>10</v>
      </c>
      <c r="C20" s="6">
        <f>'[1]Notes 2015-16'!E164</f>
        <v>20.300000000000011</v>
      </c>
      <c r="E20" s="28">
        <v>-12.69</v>
      </c>
      <c r="F20" s="4"/>
      <c r="G20" s="17"/>
      <c r="H20" s="17"/>
      <c r="I20" s="20"/>
    </row>
    <row r="21" spans="1:10" ht="18.75" x14ac:dyDescent="0.3">
      <c r="A21" s="1" t="s">
        <v>20</v>
      </c>
      <c r="B21" s="2">
        <v>11</v>
      </c>
      <c r="C21" s="6">
        <f>'[1]Notes 2015-16'!E186</f>
        <v>6.1300000000000523</v>
      </c>
      <c r="E21" s="28">
        <v>0.68</v>
      </c>
      <c r="F21" s="4"/>
      <c r="G21" s="17"/>
      <c r="H21" s="17"/>
      <c r="I21" s="20"/>
    </row>
    <row r="22" spans="1:10" ht="18.75" x14ac:dyDescent="0.3">
      <c r="A22" s="1" t="s">
        <v>21</v>
      </c>
      <c r="B22" s="2">
        <v>12</v>
      </c>
      <c r="C22" s="6">
        <f>'[1]Notes 2015-16'!E214</f>
        <v>-8.0600000000000023</v>
      </c>
      <c r="E22" s="28">
        <v>-50.84</v>
      </c>
      <c r="F22" s="4"/>
      <c r="G22" s="17"/>
      <c r="H22" s="17"/>
      <c r="I22" s="20"/>
    </row>
    <row r="23" spans="1:10" ht="18.75" x14ac:dyDescent="0.3">
      <c r="A23" s="1" t="s">
        <v>22</v>
      </c>
      <c r="B23" s="2"/>
      <c r="C23" s="6">
        <v>75</v>
      </c>
      <c r="E23" s="28">
        <v>74.52</v>
      </c>
      <c r="F23" s="4"/>
      <c r="G23" s="17"/>
      <c r="H23" s="17"/>
      <c r="I23" s="20"/>
    </row>
    <row r="24" spans="1:10" ht="18.75" x14ac:dyDescent="0.3">
      <c r="A24" s="1" t="s">
        <v>50</v>
      </c>
      <c r="B24" s="2"/>
      <c r="C24" s="6">
        <v>0</v>
      </c>
      <c r="E24" s="28">
        <v>18</v>
      </c>
      <c r="F24" s="4"/>
      <c r="G24" s="17"/>
      <c r="H24" s="17"/>
      <c r="I24" s="20"/>
      <c r="J24" s="20"/>
    </row>
    <row r="25" spans="1:10" ht="18.75" x14ac:dyDescent="0.3">
      <c r="A25" s="1"/>
      <c r="B25" s="2"/>
      <c r="C25" s="6"/>
      <c r="E25" s="28"/>
      <c r="F25" s="4"/>
      <c r="G25" s="17"/>
      <c r="H25" s="17"/>
      <c r="I25" s="20"/>
      <c r="J25" s="20"/>
    </row>
    <row r="26" spans="1:10" ht="18.75" x14ac:dyDescent="0.3">
      <c r="A26" s="1" t="s">
        <v>23</v>
      </c>
      <c r="B26" s="2"/>
      <c r="C26" s="7">
        <f>SUM(C6:C24)</f>
        <v>3780.0500000000006</v>
      </c>
      <c r="E26" s="29">
        <f>SUM(E6:E25)</f>
        <v>3206.5699999999993</v>
      </c>
      <c r="F26" s="4"/>
      <c r="G26" s="17"/>
      <c r="H26" s="17"/>
      <c r="I26" s="20"/>
      <c r="J26" s="20"/>
    </row>
    <row r="27" spans="1:10" ht="18.75" x14ac:dyDescent="0.3">
      <c r="A27" s="1"/>
      <c r="B27" s="2"/>
      <c r="C27" s="6"/>
      <c r="F27" s="4"/>
      <c r="G27" s="17"/>
      <c r="H27" s="17"/>
      <c r="I27" s="20"/>
      <c r="J27" s="20"/>
    </row>
    <row r="28" spans="1:10" ht="18.75" x14ac:dyDescent="0.3">
      <c r="A28" s="1" t="s">
        <v>24</v>
      </c>
      <c r="B28" s="2"/>
      <c r="C28" s="6"/>
      <c r="F28" s="4"/>
      <c r="G28" s="17"/>
      <c r="H28" s="17"/>
      <c r="I28" s="20"/>
      <c r="J28" s="20"/>
    </row>
    <row r="29" spans="1:10" ht="18.75" x14ac:dyDescent="0.3">
      <c r="A29" s="1"/>
      <c r="B29" s="2"/>
      <c r="C29" s="6"/>
      <c r="F29" s="4"/>
      <c r="G29" s="17"/>
      <c r="H29" s="17"/>
      <c r="I29" s="20"/>
      <c r="J29" s="20"/>
    </row>
    <row r="30" spans="1:10" ht="18.75" x14ac:dyDescent="0.3">
      <c r="A30" s="1" t="s">
        <v>25</v>
      </c>
      <c r="B30" s="2"/>
      <c r="C30" s="6">
        <f>[1]Expenses!AH192</f>
        <v>300</v>
      </c>
      <c r="E30" s="28">
        <v>200</v>
      </c>
      <c r="F30" s="4"/>
      <c r="G30" s="17"/>
      <c r="H30" s="17"/>
      <c r="I30" s="20"/>
      <c r="J30" s="20"/>
    </row>
    <row r="31" spans="1:10" ht="18.75" x14ac:dyDescent="0.3">
      <c r="A31" s="1" t="s">
        <v>26</v>
      </c>
      <c r="B31" s="2"/>
      <c r="C31" s="6">
        <f>[1]Expenses!AI192</f>
        <v>180</v>
      </c>
      <c r="E31" s="28">
        <v>360</v>
      </c>
      <c r="F31" s="4"/>
      <c r="G31" s="17"/>
      <c r="H31" s="17"/>
      <c r="I31" s="20"/>
    </row>
    <row r="32" spans="1:10" ht="18.75" x14ac:dyDescent="0.3">
      <c r="A32" s="1" t="s">
        <v>27</v>
      </c>
      <c r="B32" s="2"/>
      <c r="C32" s="6">
        <f>[1]Expenses!AG192</f>
        <v>375.3</v>
      </c>
      <c r="D32" s="8"/>
      <c r="E32" s="28">
        <v>0</v>
      </c>
      <c r="F32" s="4"/>
      <c r="G32" s="17"/>
      <c r="H32" s="17"/>
      <c r="I32" s="20"/>
    </row>
    <row r="33" spans="1:9" ht="18.75" x14ac:dyDescent="0.3">
      <c r="A33" s="1" t="s">
        <v>28</v>
      </c>
      <c r="B33" s="2">
        <v>13</v>
      </c>
      <c r="C33" s="6">
        <f>'[1]Notes 2015-16'!E226</f>
        <v>3165.4</v>
      </c>
      <c r="E33" s="28">
        <v>2614</v>
      </c>
      <c r="F33" s="4"/>
      <c r="G33" s="17"/>
      <c r="H33" s="17"/>
      <c r="I33" s="20"/>
    </row>
    <row r="34" spans="1:9" ht="18.75" x14ac:dyDescent="0.3">
      <c r="A34" s="1" t="s">
        <v>29</v>
      </c>
      <c r="B34" s="2"/>
      <c r="C34" s="6">
        <f>[1]Expenses!AT192</f>
        <v>60</v>
      </c>
      <c r="E34" s="28">
        <v>120</v>
      </c>
      <c r="F34" s="4"/>
      <c r="G34" s="17"/>
      <c r="H34" s="17"/>
      <c r="I34" s="20"/>
    </row>
    <row r="35" spans="1:9" ht="18.75" x14ac:dyDescent="0.3">
      <c r="A35" s="1" t="s">
        <v>30</v>
      </c>
      <c r="B35" s="2">
        <v>14</v>
      </c>
      <c r="C35" s="6">
        <f>[1]Expenses!AO192</f>
        <v>200</v>
      </c>
      <c r="E35" s="28">
        <v>244</v>
      </c>
      <c r="F35" s="4"/>
      <c r="G35" s="17"/>
      <c r="H35" s="17"/>
      <c r="I35" s="20"/>
    </row>
    <row r="36" spans="1:9" ht="18.75" x14ac:dyDescent="0.3">
      <c r="A36" s="1" t="s">
        <v>31</v>
      </c>
      <c r="B36" s="2"/>
      <c r="C36" s="6">
        <f>[1]Expenses!AM192</f>
        <v>0</v>
      </c>
      <c r="E36" s="28">
        <v>212.8</v>
      </c>
      <c r="F36" s="4"/>
      <c r="G36" s="17"/>
      <c r="H36" s="17"/>
      <c r="I36" s="20"/>
    </row>
    <row r="37" spans="1:9" ht="18.75" x14ac:dyDescent="0.3">
      <c r="A37" s="1" t="s">
        <v>32</v>
      </c>
      <c r="B37" s="2"/>
      <c r="C37" s="6">
        <f>-[1]Income!Z184</f>
        <v>369.9</v>
      </c>
      <c r="E37" s="28">
        <v>427.85</v>
      </c>
      <c r="F37" s="4"/>
      <c r="G37" s="17"/>
      <c r="H37" s="17"/>
      <c r="I37" s="20"/>
    </row>
    <row r="38" spans="1:9" ht="18.75" x14ac:dyDescent="0.3">
      <c r="A38" s="1" t="s">
        <v>33</v>
      </c>
      <c r="B38" s="2"/>
      <c r="C38" s="6">
        <f>[1]Expenses!AR192</f>
        <v>12</v>
      </c>
      <c r="E38" s="28">
        <v>0</v>
      </c>
      <c r="F38" s="4"/>
      <c r="G38" s="17"/>
      <c r="H38" s="17"/>
      <c r="I38" s="20"/>
    </row>
    <row r="39" spans="1:9" ht="18.75" x14ac:dyDescent="0.3">
      <c r="A39" s="1" t="s">
        <v>34</v>
      </c>
      <c r="B39" s="2"/>
      <c r="C39" s="6">
        <f>[1]Expenses!AK192</f>
        <v>45.58</v>
      </c>
      <c r="E39" s="28">
        <v>91.93</v>
      </c>
      <c r="F39" s="4"/>
      <c r="G39" s="17"/>
      <c r="H39" s="17"/>
      <c r="I39" s="20"/>
    </row>
    <row r="40" spans="1:9" ht="18.75" x14ac:dyDescent="0.3">
      <c r="A40" s="1" t="s">
        <v>35</v>
      </c>
      <c r="B40" s="2">
        <v>15</v>
      </c>
      <c r="C40" s="6">
        <f>'[1]Notes 2015-16'!E251</f>
        <v>189.5</v>
      </c>
      <c r="E40" s="28">
        <v>150</v>
      </c>
      <c r="F40" s="4"/>
      <c r="G40" s="17"/>
      <c r="H40" s="17"/>
      <c r="I40" s="20"/>
    </row>
    <row r="41" spans="1:9" ht="18.75" x14ac:dyDescent="0.3">
      <c r="A41" s="1" t="s">
        <v>36</v>
      </c>
      <c r="B41" s="2"/>
      <c r="C41" s="6">
        <v>0</v>
      </c>
      <c r="E41" s="28">
        <v>0</v>
      </c>
      <c r="F41" s="4"/>
      <c r="G41" s="17"/>
      <c r="H41" s="17"/>
      <c r="I41" s="20"/>
    </row>
    <row r="42" spans="1:9" ht="18.75" x14ac:dyDescent="0.3">
      <c r="A42" s="1" t="s">
        <v>37</v>
      </c>
      <c r="B42" s="2"/>
      <c r="C42" s="6">
        <f>[1]Expenses!AL192</f>
        <v>71.099999999999994</v>
      </c>
      <c r="E42" s="28">
        <v>65.8</v>
      </c>
      <c r="F42" s="4"/>
      <c r="G42" s="17"/>
      <c r="H42" s="17"/>
      <c r="I42" s="20"/>
    </row>
    <row r="43" spans="1:9" ht="18.75" x14ac:dyDescent="0.3">
      <c r="A43" s="1" t="s">
        <v>38</v>
      </c>
      <c r="B43" s="2">
        <v>16</v>
      </c>
      <c r="C43" s="6">
        <f>[1]Expenses!AP192</f>
        <v>300</v>
      </c>
      <c r="E43" s="28">
        <v>0</v>
      </c>
      <c r="F43" s="4"/>
      <c r="G43" s="17"/>
      <c r="H43" s="17"/>
      <c r="I43" s="20"/>
    </row>
    <row r="44" spans="1:9" ht="18.75" x14ac:dyDescent="0.3">
      <c r="A44" s="1" t="s">
        <v>39</v>
      </c>
      <c r="B44" s="2"/>
      <c r="C44" s="6">
        <f>[1]Expenses!AB192</f>
        <v>71.84</v>
      </c>
      <c r="E44" s="28">
        <v>71.84</v>
      </c>
      <c r="F44" s="4"/>
      <c r="G44" s="17"/>
      <c r="H44" s="17"/>
      <c r="I44" s="20"/>
    </row>
    <row r="45" spans="1:9" ht="18.75" x14ac:dyDescent="0.3">
      <c r="A45" s="1" t="s">
        <v>40</v>
      </c>
      <c r="B45" s="2"/>
      <c r="C45" s="6">
        <f>[1]Expenses!AN192</f>
        <v>27.33</v>
      </c>
      <c r="E45" s="28">
        <v>80</v>
      </c>
      <c r="F45" s="4"/>
      <c r="G45" s="17"/>
      <c r="H45" s="17"/>
      <c r="I45" s="20"/>
    </row>
    <row r="46" spans="1:9" ht="18.75" x14ac:dyDescent="0.3">
      <c r="A46" s="1" t="s">
        <v>47</v>
      </c>
      <c r="B46" s="2"/>
      <c r="C46" s="6">
        <v>0</v>
      </c>
      <c r="E46" s="28">
        <v>123</v>
      </c>
      <c r="F46" s="4"/>
      <c r="G46" s="17"/>
      <c r="H46" s="17"/>
      <c r="I46" s="20"/>
    </row>
    <row r="47" spans="1:9" ht="18.75" x14ac:dyDescent="0.3">
      <c r="A47" s="1" t="s">
        <v>41</v>
      </c>
      <c r="B47" s="2">
        <v>17</v>
      </c>
      <c r="C47" s="6">
        <f>'[1]Closing Debtors &amp; Creditors'!C22</f>
        <v>-347</v>
      </c>
      <c r="E47" s="28">
        <v>-182.86</v>
      </c>
      <c r="F47" s="21"/>
      <c r="G47" s="17"/>
      <c r="H47" s="17"/>
      <c r="I47" s="20"/>
    </row>
    <row r="48" spans="1:9" ht="18.75" x14ac:dyDescent="0.3">
      <c r="A48" s="1" t="s">
        <v>48</v>
      </c>
      <c r="B48" s="2"/>
      <c r="C48" s="6"/>
      <c r="E48" s="28">
        <v>352</v>
      </c>
      <c r="F48" s="4"/>
      <c r="G48" s="17"/>
      <c r="H48" s="17"/>
      <c r="I48" s="20"/>
    </row>
    <row r="49" spans="1:10" ht="18.75" x14ac:dyDescent="0.3">
      <c r="A49" s="1" t="s">
        <v>42</v>
      </c>
      <c r="B49" s="2"/>
      <c r="C49" s="6">
        <v>0</v>
      </c>
      <c r="E49" s="28">
        <v>0</v>
      </c>
      <c r="F49" s="4"/>
      <c r="G49" s="17"/>
      <c r="H49" s="17"/>
      <c r="I49" s="20"/>
    </row>
    <row r="50" spans="1:10" ht="18.75" x14ac:dyDescent="0.3">
      <c r="A50" s="1"/>
      <c r="B50" s="2"/>
      <c r="C50" s="6"/>
      <c r="F50" s="4"/>
      <c r="G50" s="17"/>
      <c r="H50" s="17"/>
      <c r="I50" s="20"/>
    </row>
    <row r="51" spans="1:10" ht="18.75" x14ac:dyDescent="0.3">
      <c r="A51" s="1" t="s">
        <v>43</v>
      </c>
      <c r="B51" s="2"/>
      <c r="C51" s="7">
        <f>SUM(C30:C50)</f>
        <v>5020.95</v>
      </c>
      <c r="E51" s="29">
        <f>SUM(E30:E50)</f>
        <v>4930.3600000000015</v>
      </c>
      <c r="F51" s="4"/>
      <c r="G51" s="17"/>
      <c r="H51" s="17"/>
      <c r="I51" s="20"/>
    </row>
    <row r="52" spans="1:10" ht="18.75" x14ac:dyDescent="0.3">
      <c r="A52" s="1"/>
      <c r="B52" s="2"/>
      <c r="C52" s="6"/>
      <c r="F52" s="4"/>
      <c r="G52" s="17"/>
      <c r="H52" s="17"/>
      <c r="I52" s="20"/>
      <c r="J52" s="20"/>
    </row>
    <row r="53" spans="1:10" ht="18.75" x14ac:dyDescent="0.3">
      <c r="A53" s="1" t="s">
        <v>44</v>
      </c>
      <c r="B53" s="2"/>
      <c r="C53" s="9">
        <f>C26-C51</f>
        <v>-1240.8999999999992</v>
      </c>
      <c r="E53" s="30">
        <f>E26-E51</f>
        <v>-1723.7900000000022</v>
      </c>
      <c r="F53" s="4"/>
      <c r="G53" s="17"/>
      <c r="H53" s="17"/>
      <c r="I53" s="20"/>
      <c r="J53" s="20"/>
    </row>
    <row r="54" spans="1:10" ht="18.75" x14ac:dyDescent="0.3">
      <c r="A54" s="1"/>
      <c r="B54" s="2"/>
      <c r="C54" s="6"/>
      <c r="F54" s="4"/>
      <c r="G54" s="17"/>
      <c r="H54" s="17"/>
      <c r="I54" s="20"/>
      <c r="J54" s="20"/>
    </row>
    <row r="55" spans="1:10" ht="18.75" x14ac:dyDescent="0.3">
      <c r="A55" s="1" t="s">
        <v>45</v>
      </c>
      <c r="B55" s="2"/>
      <c r="C55" s="6">
        <f>'[1]Balance Sheet'!D19</f>
        <v>13642.580000000002</v>
      </c>
      <c r="E55" s="28">
        <v>15366.37</v>
      </c>
      <c r="F55" s="4"/>
      <c r="G55" s="17"/>
      <c r="H55" s="17"/>
      <c r="I55" s="20"/>
      <c r="J55" s="20"/>
    </row>
    <row r="56" spans="1:10" ht="18.75" x14ac:dyDescent="0.3">
      <c r="A56" s="1"/>
      <c r="B56" s="2"/>
      <c r="C56" s="6"/>
      <c r="F56" s="4"/>
      <c r="G56" s="17"/>
      <c r="H56" s="17"/>
      <c r="I56" s="20"/>
      <c r="J56" s="20"/>
    </row>
    <row r="57" spans="1:10" ht="18.75" x14ac:dyDescent="0.3">
      <c r="A57" s="10" t="s">
        <v>46</v>
      </c>
      <c r="B57" s="11"/>
      <c r="C57" s="12">
        <f>SUM(C53:C56)</f>
        <v>12401.680000000002</v>
      </c>
      <c r="E57" s="31">
        <f>SUM(E53:E56)</f>
        <v>13642.579999999998</v>
      </c>
      <c r="F57" s="4"/>
      <c r="G57" s="17"/>
      <c r="H57" s="17"/>
      <c r="I57" s="20"/>
      <c r="J57" s="20"/>
    </row>
    <row r="58" spans="1:10" x14ac:dyDescent="0.25">
      <c r="A58" s="13"/>
      <c r="B58" s="14"/>
      <c r="C58" s="15"/>
      <c r="F58" s="22"/>
      <c r="G58" s="23"/>
      <c r="H58" s="23"/>
      <c r="I58" s="24"/>
    </row>
    <row r="59" spans="1:10" x14ac:dyDescent="0.25">
      <c r="A59" s="13"/>
      <c r="B59" s="14"/>
      <c r="C59" s="15"/>
      <c r="F59" s="4"/>
      <c r="G59" s="17"/>
      <c r="H59" s="17"/>
      <c r="I59" s="20"/>
      <c r="J59" s="20"/>
    </row>
    <row r="60" spans="1:10" x14ac:dyDescent="0.25">
      <c r="A60" s="13"/>
      <c r="B60" s="14"/>
      <c r="C60" s="15"/>
      <c r="F60" s="4"/>
      <c r="G60" s="17"/>
      <c r="H60" s="17"/>
      <c r="I60" s="20"/>
      <c r="J60" s="24"/>
    </row>
    <row r="61" spans="1:10" x14ac:dyDescent="0.25">
      <c r="A61" s="13"/>
      <c r="B61" s="14"/>
      <c r="C61" s="15"/>
      <c r="F61" s="4"/>
      <c r="G61" s="17"/>
      <c r="H61" s="17"/>
      <c r="I61" s="20"/>
      <c r="J61" s="20"/>
    </row>
    <row r="62" spans="1:10" x14ac:dyDescent="0.25">
      <c r="A62" s="13"/>
      <c r="B62" s="14"/>
      <c r="C62" s="15"/>
      <c r="F62" s="4"/>
      <c r="G62" s="17"/>
      <c r="H62" s="17"/>
      <c r="I62" s="20"/>
      <c r="J62" s="20"/>
    </row>
    <row r="63" spans="1:10" x14ac:dyDescent="0.25">
      <c r="A63" s="13"/>
      <c r="B63" s="14"/>
      <c r="C63" s="16"/>
      <c r="F63" s="4"/>
      <c r="G63" s="17"/>
      <c r="H63" s="17"/>
      <c r="I63" s="20"/>
      <c r="J63" s="20"/>
    </row>
    <row r="64" spans="1:10" x14ac:dyDescent="0.25">
      <c r="A64" s="13"/>
      <c r="B64" s="14"/>
      <c r="C64" s="16"/>
      <c r="F64" s="4"/>
      <c r="G64" s="17"/>
      <c r="H64" s="17"/>
      <c r="I64" s="20"/>
      <c r="J64" s="20"/>
    </row>
    <row r="65" spans="1:10" x14ac:dyDescent="0.25">
      <c r="A65" s="13"/>
      <c r="B65" s="14"/>
      <c r="C65" s="16"/>
      <c r="F65" s="4"/>
      <c r="G65" s="17"/>
      <c r="H65" s="17"/>
      <c r="I65" s="20"/>
      <c r="J65" s="20"/>
    </row>
    <row r="66" spans="1:10" x14ac:dyDescent="0.25">
      <c r="A66" s="13"/>
      <c r="B66" s="14"/>
      <c r="C66" s="16"/>
      <c r="G66" s="4"/>
      <c r="H66" s="17"/>
      <c r="I66" s="17"/>
      <c r="J66" s="20"/>
    </row>
    <row r="67" spans="1:10" x14ac:dyDescent="0.25">
      <c r="A67" s="13"/>
      <c r="B67" s="14"/>
      <c r="C67" s="16"/>
      <c r="G67" s="4"/>
      <c r="H67" s="17"/>
      <c r="I67" s="17"/>
      <c r="J67" s="20"/>
    </row>
    <row r="68" spans="1:10" x14ac:dyDescent="0.25">
      <c r="A68" s="13"/>
      <c r="B68" s="14"/>
      <c r="C68" s="16"/>
    </row>
    <row r="69" spans="1:10" x14ac:dyDescent="0.25">
      <c r="A69" s="13"/>
      <c r="B69" s="14"/>
      <c r="C69" s="16"/>
    </row>
    <row r="70" spans="1:10" x14ac:dyDescent="0.25">
      <c r="A70" s="13"/>
      <c r="B70" s="14"/>
      <c r="C70" s="16"/>
    </row>
    <row r="71" spans="1:10" x14ac:dyDescent="0.25">
      <c r="A71" s="13"/>
      <c r="B71" s="14"/>
      <c r="C71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Haidee</dc:creator>
  <cp:lastModifiedBy>Haidee</cp:lastModifiedBy>
  <dcterms:created xsi:type="dcterms:W3CDTF">2016-05-25T16:27:50Z</dcterms:created>
  <dcterms:modified xsi:type="dcterms:W3CDTF">2016-05-25T16:55:10Z</dcterms:modified>
</cp:coreProperties>
</file>