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lanm\Documents\Alan\Bridge\MCBA\MCBA Secretary 2019-20\AGM 2020\"/>
    </mc:Choice>
  </mc:AlternateContent>
  <xr:revisionPtr revIDLastSave="0" documentId="8_{79D269DE-3179-4403-AA87-2654C011DC54}" xr6:coauthVersionLast="45" xr6:coauthVersionMax="45" xr10:uidLastSave="{00000000-0000-0000-0000-000000000000}"/>
  <bookViews>
    <workbookView xWindow="-96" yWindow="-96" windowWidth="23232" windowHeight="12552" xr2:uid="{00000000-000D-0000-FFFF-FFFF00000000}"/>
  </bookViews>
  <sheets>
    <sheet name="NOTES" sheetId="8" r:id="rId1"/>
    <sheet name="INCOME &amp; EXPENDITURE ACC" sheetId="6" r:id="rId2"/>
    <sheet name="BALANCE SHEET" sheetId="7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0" i="8" l="1"/>
  <c r="E225" i="8" l="1"/>
  <c r="E191" i="8"/>
  <c r="C8" i="7" l="1"/>
  <c r="B8" i="7"/>
  <c r="J41" i="6"/>
  <c r="B22" i="7" l="1"/>
  <c r="E236" i="8"/>
  <c r="J20" i="6" l="1"/>
  <c r="B15" i="7"/>
  <c r="J43" i="6"/>
  <c r="J42" i="6"/>
  <c r="E17" i="8"/>
  <c r="E14" i="8"/>
  <c r="E19" i="8" l="1"/>
  <c r="E55" i="8" l="1"/>
  <c r="B17" i="7" l="1"/>
  <c r="E229" i="8"/>
  <c r="E216" i="8"/>
  <c r="E183" i="8"/>
  <c r="E162" i="8"/>
  <c r="E143" i="8"/>
  <c r="E120" i="8"/>
  <c r="E122" i="8" s="1"/>
  <c r="E96" i="8"/>
  <c r="E60" i="8"/>
  <c r="E30" i="8"/>
  <c r="E23" i="8"/>
  <c r="E9" i="8"/>
  <c r="K47" i="6"/>
  <c r="H45" i="6"/>
  <c r="J40" i="6"/>
  <c r="J39" i="6"/>
  <c r="J38" i="6"/>
  <c r="J37" i="6"/>
  <c r="J36" i="6"/>
  <c r="J35" i="6"/>
  <c r="J34" i="6"/>
  <c r="J33" i="6"/>
  <c r="J32" i="6"/>
  <c r="J31" i="6"/>
  <c r="J30" i="6"/>
  <c r="J29" i="6"/>
  <c r="H24" i="6"/>
  <c r="J23" i="6"/>
  <c r="J22" i="6"/>
  <c r="J21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F24" i="6" l="1"/>
  <c r="F45" i="6"/>
  <c r="J45" i="6" s="1"/>
  <c r="E42" i="8"/>
  <c r="E252" i="8"/>
  <c r="E197" i="8"/>
  <c r="E71" i="8"/>
  <c r="E73" i="8" s="1"/>
  <c r="E105" i="8"/>
  <c r="E107" i="8" s="1"/>
  <c r="E134" i="8"/>
  <c r="E136" i="8" s="1"/>
  <c r="E88" i="8"/>
  <c r="E90" i="8" s="1"/>
  <c r="E149" i="8"/>
  <c r="E151" i="8" s="1"/>
  <c r="E167" i="8"/>
  <c r="E169" i="8" s="1"/>
  <c r="E171" i="8" s="1"/>
  <c r="H47" i="6"/>
  <c r="C15" i="7"/>
  <c r="C17" i="7" s="1"/>
  <c r="E238" i="8"/>
  <c r="E230" i="8"/>
  <c r="E57" i="8"/>
  <c r="J6" i="6"/>
  <c r="J24" i="6" s="1"/>
  <c r="J28" i="6"/>
  <c r="F47" i="6" l="1"/>
  <c r="J47" i="6" s="1"/>
  <c r="F51" i="6" l="1"/>
  <c r="C22" i="7" l="1"/>
</calcChain>
</file>

<file path=xl/sharedStrings.xml><?xml version="1.0" encoding="utf-8"?>
<sst xmlns="http://schemas.openxmlformats.org/spreadsheetml/2006/main" count="264" uniqueCount="192">
  <si>
    <t>Manchester County Bridge Association</t>
  </si>
  <si>
    <t>This Year</t>
  </si>
  <si>
    <t>Last Year</t>
  </si>
  <si>
    <t>in Income</t>
  </si>
  <si>
    <t>Income (net) - see notes for detail</t>
  </si>
  <si>
    <t>Note</t>
  </si>
  <si>
    <t>£</t>
  </si>
  <si>
    <t>EBU P2P Clubs</t>
    <phoneticPr fontId="10" type="noConversion"/>
  </si>
  <si>
    <t>Direct Members</t>
  </si>
  <si>
    <t xml:space="preserve">Affiliation Fees </t>
    <phoneticPr fontId="3" type="noConversion"/>
  </si>
  <si>
    <t>2c</t>
  </si>
  <si>
    <t>Manchester League</t>
  </si>
  <si>
    <t>2a</t>
  </si>
  <si>
    <t>Higson Memorial Cup &amp; Plate</t>
  </si>
  <si>
    <t xml:space="preserve">Extra Players Fees in League &amp; Cup </t>
    <phoneticPr fontId="3" type="noConversion"/>
  </si>
  <si>
    <t>2b</t>
  </si>
  <si>
    <t xml:space="preserve">Gazette Trophy </t>
  </si>
  <si>
    <t>Green Point Pairs</t>
  </si>
  <si>
    <t>Green Point Teams</t>
  </si>
  <si>
    <t>Manchester Congress</t>
  </si>
  <si>
    <t>Ben Franks</t>
  </si>
  <si>
    <t>Summer Intermediate Pairs</t>
    <phoneticPr fontId="3" type="noConversion"/>
  </si>
  <si>
    <t>Autumn Intermediate Pairs</t>
  </si>
  <si>
    <t xml:space="preserve">Cantor Cup </t>
  </si>
  <si>
    <t xml:space="preserve">Contribution from Cantor Reserve Account </t>
  </si>
  <si>
    <t xml:space="preserve">Interest Skipton Building Society </t>
  </si>
  <si>
    <t>Total net Income</t>
  </si>
  <si>
    <t>Expenses</t>
  </si>
  <si>
    <t>Northern Bridge League (NBL)</t>
  </si>
  <si>
    <t>All Counties Super Final</t>
    <phoneticPr fontId="3" type="noConversion"/>
  </si>
  <si>
    <t>Derbyshire Friendly</t>
    <phoneticPr fontId="10" type="noConversion"/>
  </si>
  <si>
    <t>Representative Competitions/Matches</t>
  </si>
  <si>
    <t>Northern Counties Working Group</t>
    <phoneticPr fontId="3" type="noConversion"/>
  </si>
  <si>
    <t>Handbook Expenses</t>
  </si>
  <si>
    <t>Trophy Engraving/Trophy Repairs</t>
  </si>
  <si>
    <t>Printing/Postage/Stationery/Telephone/Travel</t>
    <phoneticPr fontId="3" type="noConversion"/>
  </si>
  <si>
    <t>Retirement Gifts/Presentations/Receptions</t>
  </si>
  <si>
    <t>Bridge stationery &amp; equipment &amp; Insurance</t>
  </si>
  <si>
    <t>Seminars</t>
    <phoneticPr fontId="3" type="noConversion"/>
  </si>
  <si>
    <t>Web Site Costs</t>
  </si>
  <si>
    <t>AGM Expenses</t>
  </si>
  <si>
    <t>Total Expenses</t>
  </si>
  <si>
    <t>Current Assets Balance from last year</t>
  </si>
  <si>
    <t>Total Current Assets</t>
    <phoneticPr fontId="3" type="noConversion"/>
  </si>
  <si>
    <t>Trophies</t>
  </si>
  <si>
    <t>Fixed Assets</t>
  </si>
  <si>
    <t>Bank Reserve Account - Skipton BS</t>
    <phoneticPr fontId="3" type="noConversion"/>
  </si>
  <si>
    <t>Current Account</t>
  </si>
  <si>
    <t>Total Current Assets</t>
  </si>
  <si>
    <t>Net Assets</t>
  </si>
  <si>
    <t>Reserves Brought Forward</t>
  </si>
  <si>
    <t>Surplus/Deficit for the Year</t>
  </si>
  <si>
    <t>Reserves Carried Forward</t>
  </si>
  <si>
    <t>Total</t>
  </si>
  <si>
    <t>EBU P2P Income</t>
  </si>
  <si>
    <t>Received during year</t>
  </si>
  <si>
    <t>2a)</t>
  </si>
  <si>
    <t>Income:</t>
  </si>
  <si>
    <t>Expenses:</t>
  </si>
  <si>
    <t>Profit</t>
  </si>
  <si>
    <t>2b)</t>
  </si>
  <si>
    <t>Extra Players,</t>
  </si>
  <si>
    <t>2c)</t>
  </si>
  <si>
    <t>Affiliation Fees</t>
  </si>
  <si>
    <t xml:space="preserve">Higson Memorial Cup &amp; Plate </t>
    <phoneticPr fontId="3" type="noConversion"/>
  </si>
  <si>
    <t>Prizes</t>
    <phoneticPr fontId="3" type="noConversion"/>
  </si>
  <si>
    <t>Director's Fees</t>
    <phoneticPr fontId="3" type="noConversion"/>
  </si>
  <si>
    <t>Room Hire</t>
    <phoneticPr fontId="3" type="noConversion"/>
  </si>
  <si>
    <t xml:space="preserve">Duplimating &amp; Copying Hands </t>
  </si>
  <si>
    <t>Estimated P2P charge for final (Provision)</t>
  </si>
  <si>
    <t>Loss</t>
  </si>
  <si>
    <t>4</t>
  </si>
  <si>
    <t>Gazette Trophy - Feb.</t>
  </si>
  <si>
    <t>Hire of Hall</t>
  </si>
  <si>
    <t>Tournament Director</t>
    <phoneticPr fontId="3" type="noConversion"/>
  </si>
  <si>
    <t xml:space="preserve">Refreshments for Players </t>
  </si>
  <si>
    <t>EBU Masterpoints</t>
    <phoneticPr fontId="3" type="noConversion"/>
  </si>
  <si>
    <t>Manchester Green Points Pairs - March</t>
  </si>
  <si>
    <t xml:space="preserve">Director </t>
    <phoneticPr fontId="3" type="noConversion"/>
  </si>
  <si>
    <t xml:space="preserve"> Printing</t>
  </si>
  <si>
    <t>Hire of Equipment/Boards/Hand Records</t>
  </si>
  <si>
    <t xml:space="preserve">EBU - One Day Event </t>
    <phoneticPr fontId="3" type="noConversion"/>
  </si>
  <si>
    <t>Refreshments for Players</t>
  </si>
  <si>
    <t>Prizes</t>
  </si>
  <si>
    <t>Gratuity-Caretaker</t>
  </si>
  <si>
    <t>Manchester Green Points Teams - July</t>
  </si>
  <si>
    <t>Hire of Hall</t>
    <phoneticPr fontId="3" type="noConversion"/>
  </si>
  <si>
    <t>Refreshments</t>
  </si>
  <si>
    <t>EBU Licence Fee</t>
    <phoneticPr fontId="3" type="noConversion"/>
  </si>
  <si>
    <t>Gratuity - Caretaker</t>
  </si>
  <si>
    <t>Total Expenses</t>
    <phoneticPr fontId="3" type="noConversion"/>
  </si>
  <si>
    <t>Entry Fees</t>
  </si>
  <si>
    <t>Hotel fee</t>
  </si>
  <si>
    <t>Printing / Postage / Stationery</t>
  </si>
  <si>
    <t>Engraving</t>
  </si>
  <si>
    <t>Directing</t>
  </si>
  <si>
    <t>Hire of Equipment / Boards / Hand records</t>
  </si>
  <si>
    <t>Ben Franks Trophy - Dec.</t>
  </si>
  <si>
    <t>Room Hire</t>
  </si>
  <si>
    <t>Boards and Hand Records</t>
  </si>
  <si>
    <t xml:space="preserve">Tournament Director </t>
    <phoneticPr fontId="3" type="noConversion"/>
  </si>
  <si>
    <t>Publicity &amp; Postage</t>
    <phoneticPr fontId="3" type="noConversion"/>
  </si>
  <si>
    <t>Summer Intermediate Pairs - June</t>
  </si>
  <si>
    <t>Hire of Equipment / Duplimated Boards / Hand Records</t>
  </si>
  <si>
    <t>Refreshments</t>
    <phoneticPr fontId="3" type="noConversion"/>
  </si>
  <si>
    <t>Autumn Intermediate Pairs</t>
    <phoneticPr fontId="3" type="noConversion"/>
  </si>
  <si>
    <t>Cantor Cup - Feb</t>
  </si>
  <si>
    <t>A gift of £6k has been received from the Cantor family-to be kept in separate reserve account.</t>
  </si>
  <si>
    <t xml:space="preserve">Entrance Fees </t>
    <phoneticPr fontId="3" type="noConversion"/>
  </si>
  <si>
    <t>Room Hire - MBC</t>
  </si>
  <si>
    <t>Director - Joan Lewis</t>
    <phoneticPr fontId="3" type="noConversion"/>
  </si>
  <si>
    <t>Contribution received from Cantor Cup Reserve Account</t>
  </si>
  <si>
    <t>Cost to MCBA</t>
  </si>
  <si>
    <t>Expenses for Representative Competitions</t>
  </si>
  <si>
    <t>Pachabo Cup</t>
  </si>
  <si>
    <t xml:space="preserve">Garden Cities </t>
  </si>
  <si>
    <t>Corwen - Entry</t>
    <phoneticPr fontId="3" type="noConversion"/>
  </si>
  <si>
    <t>President's Cup - Entry</t>
    <phoneticPr fontId="3" type="noConversion"/>
  </si>
  <si>
    <t>Tollemache Cup - Entry</t>
    <phoneticPr fontId="3" type="noConversion"/>
  </si>
  <si>
    <t>Expenses for Tollemache</t>
  </si>
  <si>
    <t>Total Cost</t>
  </si>
  <si>
    <t>Retirement Gifts/Presentations/Receptions</t>
    <phoneticPr fontId="3" type="noConversion"/>
  </si>
  <si>
    <t xml:space="preserve"> Intermediate Player of the Year </t>
  </si>
  <si>
    <t>Equipment/Insurance/Bridge Stationery</t>
  </si>
  <si>
    <t>Insurance</t>
  </si>
  <si>
    <t>Debtors and Prepayments:</t>
  </si>
  <si>
    <t>Prepayments-Room Bookings</t>
  </si>
  <si>
    <t xml:space="preserve">    </t>
  </si>
  <si>
    <t>Stuart Davies-Northern Bridge League</t>
  </si>
  <si>
    <t>Prepayments-Tournament Bookings</t>
  </si>
  <si>
    <t>Total Debtors and Prepayments</t>
  </si>
  <si>
    <t>Creditors</t>
  </si>
  <si>
    <t>Directors fees</t>
  </si>
  <si>
    <t>Boards and hand records</t>
  </si>
  <si>
    <t>Estimated P2P charge for Cup final (Provision)</t>
  </si>
  <si>
    <t>Player of the Year/Intermediate Player of the Year</t>
  </si>
  <si>
    <t>2018-2019</t>
  </si>
  <si>
    <t>Player of the Year</t>
  </si>
  <si>
    <t>Cost</t>
  </si>
  <si>
    <t>Prepaid Room Bookings for 2019-20:</t>
  </si>
  <si>
    <t>Pre-paid Tournament Fees for 2019-20:</t>
  </si>
  <si>
    <t>Marketing Costs</t>
  </si>
  <si>
    <t>Sundries</t>
  </si>
  <si>
    <t>Insurance 2019-20</t>
  </si>
  <si>
    <t>Accrued Building Society Interest</t>
  </si>
  <si>
    <t>Treasurer -Stationery &amp; Printing</t>
  </si>
  <si>
    <t>Equipment</t>
  </si>
  <si>
    <t>Gratuities</t>
  </si>
  <si>
    <t>Notes to the Accounts for the year ended 31st March 2020</t>
  </si>
  <si>
    <t>2019/20</t>
  </si>
  <si>
    <t>Debtor-Mar income</t>
  </si>
  <si>
    <t>Directors</t>
  </si>
  <si>
    <t xml:space="preserve">Prizes </t>
  </si>
  <si>
    <t>Printing  &amp; Postage</t>
  </si>
  <si>
    <t>EBU Licence Fee</t>
  </si>
  <si>
    <t>EBU P2P Income for March 20</t>
  </si>
  <si>
    <t>Zoom fees 2020-21</t>
  </si>
  <si>
    <t>Income &amp; Expenditure Account to 31st March 2020</t>
  </si>
  <si>
    <t>2019-2020</t>
  </si>
  <si>
    <t xml:space="preserve">Hire of Equipment/duplimated boards </t>
  </si>
  <si>
    <t>Marketing</t>
  </si>
  <si>
    <t>Income from bridge lessons</t>
  </si>
  <si>
    <t>Contribution from EBU</t>
  </si>
  <si>
    <t>Merville Goldstone Cup  Expenses</t>
  </si>
  <si>
    <t>Intermediate Swiss Pairs-March</t>
  </si>
  <si>
    <t xml:space="preserve">Intermediate Swiss Pairs-April </t>
  </si>
  <si>
    <t>Retiring Officers</t>
  </si>
  <si>
    <t>EBU Licence for GP Pairs in March</t>
  </si>
  <si>
    <t>Estimated EBU licence fee for League 2019/20</t>
  </si>
  <si>
    <t>Net income from Marketing</t>
  </si>
  <si>
    <t>GP Teams -July 2020</t>
  </si>
  <si>
    <t>Summer Int. Pairs - June 2020</t>
  </si>
  <si>
    <t>Autumn Int Pairs- Nov 2020</t>
  </si>
  <si>
    <t>Balance Sheet as at 31st March 2020</t>
  </si>
  <si>
    <t>2019-20</t>
  </si>
  <si>
    <t>Manchester League 2019 - 2020</t>
  </si>
  <si>
    <t>Sundry Debtors - note 17</t>
  </si>
  <si>
    <t>Sundry Creditors - note 18</t>
  </si>
  <si>
    <t>93 @ £5 each</t>
  </si>
  <si>
    <t>72 Teams @ £40</t>
  </si>
  <si>
    <t>March Int Pairs-March 2020-not held</t>
  </si>
  <si>
    <t>Further Prepayments</t>
  </si>
  <si>
    <t>Total Bookings &amp; Tournament Prepayments:</t>
  </si>
  <si>
    <t>Furher Prepayments Total</t>
  </si>
  <si>
    <t>Higson Cup final-all estimated costs</t>
  </si>
  <si>
    <t>P2P Underprovision-2018-19</t>
  </si>
  <si>
    <t>Expenses-estimated</t>
  </si>
  <si>
    <t>Gross Receipts (32 teams @ £20)</t>
  </si>
  <si>
    <t>Change</t>
  </si>
  <si>
    <t>Surplus of Income over Expenditure -Profit/(Loss)</t>
  </si>
  <si>
    <t>in Expenditure</t>
  </si>
  <si>
    <t>Estimated P2P charge from EBU - Note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</si>
</sst>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164" formatCode="[$£-809]#,##0.00"/>
    <numFmt numFmtId="165" formatCode="[$£-452]#,##0.00"/>
    <numFmt numFmtId="166" formatCode="&quot;£&quot;#,##0.00;[Red]&quot;£&quot;#,##0.00"/>
    <numFmt numFmtId="167" formatCode="&quot;£&quot;#,##0.00"/>
  </numFmts>
  <fonts count="15" x14ac:knownFonts="1">
    <font>
      <sz val="11"/>
      <color theme="1"/>
      <name val="Calibri"/>
      <family val="2"/>
      <scheme val="minor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4"/>
      <color rgb="FFFF0000"/>
      <name val="Times New Roman"/>
      <family val="1"/>
    </font>
    <font>
      <b/>
      <u/>
      <sz val="14"/>
      <color indexed="8"/>
      <name val="Times New Roman"/>
      <family val="1"/>
    </font>
    <font>
      <sz val="12"/>
      <color indexed="8"/>
      <name val="Times New Roman"/>
      <family val="1"/>
    </font>
    <font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u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164" fontId="1" fillId="2" borderId="0" xfId="0" applyNumberFormat="1" applyFont="1" applyFill="1"/>
    <xf numFmtId="0" fontId="2" fillId="0" borderId="0" xfId="0" applyFont="1"/>
    <xf numFmtId="164" fontId="3" fillId="2" borderId="0" xfId="0" applyNumberFormat="1" applyFont="1" applyFill="1"/>
    <xf numFmtId="0" fontId="4" fillId="0" borderId="0" xfId="0" applyFont="1"/>
    <xf numFmtId="164" fontId="1" fillId="0" borderId="0" xfId="0" applyNumberFormat="1" applyFont="1" applyFill="1"/>
    <xf numFmtId="164" fontId="5" fillId="2" borderId="0" xfId="0" applyNumberFormat="1" applyFont="1" applyFill="1"/>
    <xf numFmtId="164" fontId="5" fillId="0" borderId="0" xfId="0" applyNumberFormat="1" applyFont="1" applyFill="1"/>
    <xf numFmtId="164" fontId="1" fillId="0" borderId="0" xfId="0" applyNumberFormat="1" applyFont="1" applyFill="1" applyAlignment="1">
      <alignment horizontal="center"/>
    </xf>
    <xf numFmtId="0" fontId="0" fillId="2" borderId="0" xfId="0" applyFill="1"/>
    <xf numFmtId="164" fontId="3" fillId="0" borderId="0" xfId="0" applyNumberFormat="1" applyFont="1" applyFill="1"/>
    <xf numFmtId="0" fontId="6" fillId="0" borderId="0" xfId="0" applyFont="1"/>
    <xf numFmtId="164" fontId="1" fillId="2" borderId="0" xfId="0" applyNumberFormat="1" applyFont="1" applyFill="1" applyAlignment="1">
      <alignment horizontal="right"/>
    </xf>
    <xf numFmtId="165" fontId="0" fillId="0" borderId="0" xfId="0" applyNumberFormat="1"/>
    <xf numFmtId="164" fontId="1" fillId="0" borderId="0" xfId="0" applyNumberFormat="1" applyFont="1" applyFill="1" applyAlignment="1">
      <alignment horizontal="right"/>
    </xf>
    <xf numFmtId="166" fontId="0" fillId="0" borderId="0" xfId="0" applyNumberFormat="1"/>
    <xf numFmtId="164" fontId="3" fillId="2" borderId="0" xfId="0" applyNumberFormat="1" applyFont="1" applyFill="1" applyAlignment="1">
      <alignment horizontal="right"/>
    </xf>
    <xf numFmtId="164" fontId="7" fillId="0" borderId="0" xfId="0" applyNumberFormat="1" applyFont="1" applyFill="1" applyAlignment="1">
      <alignment horizontal="right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164" fontId="8" fillId="2" borderId="0" xfId="0" applyNumberFormat="1" applyFont="1" applyFill="1" applyAlignment="1">
      <alignment horizontal="righ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164" fontId="4" fillId="2" borderId="0" xfId="0" applyNumberFormat="1" applyFont="1" applyFill="1"/>
    <xf numFmtId="164" fontId="8" fillId="0" borderId="0" xfId="0" applyNumberFormat="1" applyFont="1" applyFill="1" applyAlignment="1">
      <alignment horizontal="right"/>
    </xf>
    <xf numFmtId="164" fontId="0" fillId="2" borderId="0" xfId="0" applyNumberFormat="1" applyFill="1"/>
    <xf numFmtId="0" fontId="2" fillId="0" borderId="0" xfId="0" applyFont="1" applyAlignment="1">
      <alignment horizontal="center"/>
    </xf>
    <xf numFmtId="164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164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164" fontId="9" fillId="0" borderId="0" xfId="0" applyNumberFormat="1" applyFont="1"/>
    <xf numFmtId="167" fontId="9" fillId="0" borderId="0" xfId="0" applyNumberFormat="1" applyFont="1"/>
    <xf numFmtId="167" fontId="0" fillId="0" borderId="0" xfId="0" applyNumberFormat="1"/>
    <xf numFmtId="167" fontId="9" fillId="0" borderId="0" xfId="0" applyNumberFormat="1" applyFont="1" applyFill="1"/>
    <xf numFmtId="167" fontId="2" fillId="0" borderId="0" xfId="0" applyNumberFormat="1" applyFont="1" applyFill="1"/>
    <xf numFmtId="164" fontId="9" fillId="2" borderId="0" xfId="0" applyNumberFormat="1" applyFont="1" applyFill="1"/>
    <xf numFmtId="4" fontId="9" fillId="0" borderId="0" xfId="0" applyNumberFormat="1" applyFont="1"/>
    <xf numFmtId="166" fontId="9" fillId="0" borderId="0" xfId="0" applyNumberFormat="1" applyFont="1"/>
    <xf numFmtId="49" fontId="2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67" fontId="4" fillId="0" borderId="0" xfId="0" applyNumberFormat="1" applyFont="1" applyAlignment="1">
      <alignment horizontal="right"/>
    </xf>
    <xf numFmtId="167" fontId="4" fillId="0" borderId="0" xfId="0" applyNumberFormat="1" applyFont="1"/>
    <xf numFmtId="167" fontId="6" fillId="0" borderId="0" xfId="0" applyNumberFormat="1" applyFont="1"/>
    <xf numFmtId="0" fontId="2" fillId="0" borderId="0" xfId="0" applyFont="1" applyAlignment="1">
      <alignment horizontal="left"/>
    </xf>
    <xf numFmtId="164" fontId="2" fillId="2" borderId="0" xfId="0" applyNumberFormat="1" applyFont="1" applyFill="1"/>
    <xf numFmtId="0" fontId="2" fillId="2" borderId="0" xfId="0" applyNumberFormat="1" applyFont="1" applyFill="1"/>
    <xf numFmtId="49" fontId="2" fillId="0" borderId="0" xfId="0" applyNumberFormat="1" applyFont="1" applyAlignment="1">
      <alignment horizontal="center"/>
    </xf>
    <xf numFmtId="164" fontId="6" fillId="2" borderId="0" xfId="0" applyNumberFormat="1" applyFont="1" applyFill="1"/>
    <xf numFmtId="0" fontId="2" fillId="2" borderId="0" xfId="0" applyFont="1" applyFill="1"/>
    <xf numFmtId="167" fontId="2" fillId="0" borderId="0" xfId="0" applyNumberFormat="1" applyFont="1" applyAlignment="1">
      <alignment horizontal="right"/>
    </xf>
    <xf numFmtId="167" fontId="10" fillId="0" borderId="0" xfId="0" applyNumberFormat="1" applyFont="1"/>
    <xf numFmtId="0" fontId="6" fillId="2" borderId="0" xfId="0" applyFont="1" applyFill="1"/>
    <xf numFmtId="49" fontId="2" fillId="0" borderId="0" xfId="0" applyNumberFormat="1" applyFont="1" applyAlignment="1">
      <alignment horizontal="left"/>
    </xf>
    <xf numFmtId="166" fontId="4" fillId="0" borderId="0" xfId="0" applyNumberFormat="1" applyFont="1"/>
    <xf numFmtId="166" fontId="6" fillId="0" borderId="0" xfId="0" applyNumberFormat="1" applyFont="1"/>
    <xf numFmtId="167" fontId="6" fillId="0" borderId="0" xfId="0" applyNumberFormat="1" applyFont="1" applyAlignment="1">
      <alignment horizontal="right"/>
    </xf>
    <xf numFmtId="164" fontId="2" fillId="2" borderId="0" xfId="0" applyNumberFormat="1" applyFont="1" applyFill="1" applyAlignment="1">
      <alignment horizontal="right"/>
    </xf>
    <xf numFmtId="167" fontId="9" fillId="0" borderId="0" xfId="0" applyNumberFormat="1" applyFont="1" applyAlignment="1">
      <alignment horizontal="right"/>
    </xf>
    <xf numFmtId="167" fontId="10" fillId="0" borderId="0" xfId="0" applyNumberFormat="1" applyFont="1" applyAlignment="1">
      <alignment horizontal="right"/>
    </xf>
    <xf numFmtId="167" fontId="11" fillId="0" borderId="0" xfId="0" applyNumberFormat="1" applyFont="1" applyAlignment="1">
      <alignment horizontal="right"/>
    </xf>
    <xf numFmtId="167" fontId="10" fillId="0" borderId="0" xfId="0" applyNumberFormat="1" applyFont="1" applyAlignment="1">
      <alignment horizontal="center"/>
    </xf>
    <xf numFmtId="164" fontId="4" fillId="2" borderId="0" xfId="0" applyNumberFormat="1" applyFont="1" applyFill="1" applyAlignment="1">
      <alignment horizontal="right"/>
    </xf>
    <xf numFmtId="164" fontId="6" fillId="0" borderId="0" xfId="0" applyNumberFormat="1" applyFont="1"/>
    <xf numFmtId="167" fontId="11" fillId="0" borderId="0" xfId="0" applyNumberFormat="1" applyFont="1"/>
    <xf numFmtId="167" fontId="6" fillId="2" borderId="0" xfId="0" applyNumberFormat="1" applyFont="1" applyFill="1"/>
    <xf numFmtId="167" fontId="4" fillId="2" borderId="0" xfId="0" applyNumberFormat="1" applyFont="1" applyFill="1"/>
    <xf numFmtId="167" fontId="11" fillId="2" borderId="0" xfId="0" applyNumberFormat="1" applyFont="1" applyFill="1"/>
    <xf numFmtId="0" fontId="2" fillId="2" borderId="0" xfId="0" applyFont="1" applyFill="1" applyAlignment="1">
      <alignment horizontal="left"/>
    </xf>
    <xf numFmtId="167" fontId="10" fillId="2" borderId="0" xfId="0" applyNumberFormat="1" applyFont="1" applyFill="1"/>
    <xf numFmtId="167" fontId="9" fillId="2" borderId="0" xfId="0" applyNumberFormat="1" applyFont="1" applyFill="1"/>
    <xf numFmtId="0" fontId="4" fillId="2" borderId="0" xfId="0" applyFont="1" applyFill="1"/>
    <xf numFmtId="2" fontId="6" fillId="2" borderId="0" xfId="0" applyNumberFormat="1" applyFont="1" applyFill="1"/>
    <xf numFmtId="167" fontId="12" fillId="2" borderId="0" xfId="0" applyNumberFormat="1" applyFont="1" applyFill="1" applyAlignment="1">
      <alignment horizontal="right"/>
    </xf>
    <xf numFmtId="2" fontId="4" fillId="2" borderId="0" xfId="0" applyNumberFormat="1" applyFont="1" applyFill="1"/>
    <xf numFmtId="167" fontId="12" fillId="2" borderId="0" xfId="0" applyNumberFormat="1" applyFont="1" applyFill="1" applyAlignment="1">
      <alignment horizontal="left"/>
    </xf>
    <xf numFmtId="167" fontId="13" fillId="2" borderId="0" xfId="0" applyNumberFormat="1" applyFont="1" applyFill="1" applyAlignment="1">
      <alignment horizontal="left"/>
    </xf>
    <xf numFmtId="164" fontId="4" fillId="0" borderId="0" xfId="0" applyNumberFormat="1" applyFont="1"/>
    <xf numFmtId="167" fontId="14" fillId="0" borderId="0" xfId="0" applyNumberFormat="1" applyFont="1"/>
    <xf numFmtId="0" fontId="9" fillId="2" borderId="0" xfId="0" applyFont="1" applyFill="1"/>
    <xf numFmtId="167" fontId="4" fillId="0" borderId="0" xfId="0" applyNumberFormat="1" applyFont="1" applyFill="1"/>
    <xf numFmtId="2" fontId="6" fillId="0" borderId="0" xfId="0" applyNumberFormat="1" applyFont="1" applyFill="1"/>
    <xf numFmtId="164" fontId="2" fillId="0" borderId="0" xfId="0" applyNumberFormat="1" applyFont="1" applyFill="1" applyAlignment="1">
      <alignment horizontal="right"/>
    </xf>
    <xf numFmtId="164" fontId="2" fillId="0" borderId="0" xfId="0" applyNumberFormat="1" applyFont="1" applyFill="1"/>
    <xf numFmtId="164" fontId="4" fillId="0" borderId="0" xfId="0" applyNumberFormat="1" applyFont="1" applyFill="1"/>
    <xf numFmtId="2" fontId="9" fillId="0" borderId="0" xfId="0" applyNumberFormat="1" applyFont="1"/>
    <xf numFmtId="164" fontId="6" fillId="0" borderId="0" xfId="0" applyNumberFormat="1" applyFont="1" applyFill="1"/>
    <xf numFmtId="8" fontId="6" fillId="2" borderId="0" xfId="0" applyNumberFormat="1" applyFont="1" applyFill="1"/>
    <xf numFmtId="167" fontId="4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ward/Desktop/MCBAAccounts-2017-8%20Fi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"/>
      <sheetName val="Reserve Accounts"/>
      <sheetName val="                   Expenses"/>
      <sheetName val="Balance Sheet"/>
      <sheetName val="Bal sheet rec"/>
      <sheetName val="Cheques received_banking list"/>
      <sheetName val="Opening Debtors &amp; Creditors"/>
      <sheetName val="Income &amp; Expenditure 2017-2018"/>
      <sheetName val="Notes 2017-18"/>
      <sheetName val="Cantor Accounts"/>
      <sheetName val="League Calculations"/>
    </sheetNames>
    <sheetDataSet>
      <sheetData sheetId="0" refreshError="1">
        <row r="129">
          <cell r="Q129">
            <v>635</v>
          </cell>
          <cell r="S129">
            <v>1845</v>
          </cell>
        </row>
      </sheetData>
      <sheetData sheetId="1" refreshError="1"/>
      <sheetData sheetId="2" refreshError="1">
        <row r="13">
          <cell r="T13">
            <v>500</v>
          </cell>
        </row>
        <row r="104">
          <cell r="E104">
            <v>75</v>
          </cell>
        </row>
        <row r="147">
          <cell r="E147">
            <v>75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2"/>
  <sheetViews>
    <sheetView tabSelected="1" topLeftCell="A220" workbookViewId="0">
      <selection activeCell="B17" sqref="B17"/>
    </sheetView>
  </sheetViews>
  <sheetFormatPr defaultColWidth="10.15625" defaultRowHeight="15.3" x14ac:dyDescent="0.55000000000000004"/>
  <cols>
    <col min="1" max="1" width="10.15625" style="50"/>
    <col min="2" max="2" width="63" style="6" customWidth="1"/>
    <col min="3" max="3" width="10.41796875" style="39" customWidth="1"/>
    <col min="4" max="4" width="3.26171875" style="39" customWidth="1"/>
    <col min="5" max="5" width="10.15625" style="25"/>
    <col min="14" max="14" width="10" customWidth="1"/>
  </cols>
  <sheetData>
    <row r="1" spans="1:6" s="4" customFormat="1" ht="15" x14ac:dyDescent="0.5">
      <c r="A1" s="50" t="s">
        <v>0</v>
      </c>
      <c r="C1" s="31"/>
      <c r="D1" s="31"/>
      <c r="E1" s="51"/>
    </row>
    <row r="2" spans="1:6" s="4" customFormat="1" ht="15" x14ac:dyDescent="0.5">
      <c r="A2" s="50" t="s">
        <v>148</v>
      </c>
      <c r="C2" s="31"/>
      <c r="D2" s="31"/>
      <c r="E2" s="51"/>
    </row>
    <row r="3" spans="1:6" s="4" customFormat="1" ht="15" x14ac:dyDescent="0.5">
      <c r="A3" s="50"/>
      <c r="C3" s="31"/>
      <c r="D3" s="31"/>
      <c r="E3" s="52" t="s">
        <v>149</v>
      </c>
    </row>
    <row r="4" spans="1:6" s="4" customFormat="1" ht="17.25" customHeight="1" x14ac:dyDescent="0.5">
      <c r="A4" s="50" t="s">
        <v>5</v>
      </c>
      <c r="C4" s="53"/>
      <c r="D4" s="53"/>
      <c r="E4" s="51"/>
    </row>
    <row r="5" spans="1:6" s="4" customFormat="1" ht="11.25" customHeight="1" x14ac:dyDescent="0.5">
      <c r="A5" s="50"/>
      <c r="C5" s="31"/>
      <c r="D5" s="31"/>
      <c r="E5" s="51"/>
    </row>
    <row r="6" spans="1:6" s="4" customFormat="1" x14ac:dyDescent="0.55000000000000004">
      <c r="A6" s="50">
        <v>1</v>
      </c>
      <c r="B6" s="4" t="s">
        <v>54</v>
      </c>
      <c r="C6" s="39"/>
      <c r="D6" s="31"/>
      <c r="E6" s="51"/>
    </row>
    <row r="7" spans="1:6" s="4" customFormat="1" x14ac:dyDescent="0.55000000000000004">
      <c r="A7" s="50"/>
      <c r="B7" s="36" t="s">
        <v>55</v>
      </c>
      <c r="C7" s="39"/>
      <c r="D7" s="31"/>
      <c r="E7" s="42">
        <v>2318.34</v>
      </c>
    </row>
    <row r="8" spans="1:6" s="4" customFormat="1" x14ac:dyDescent="0.55000000000000004">
      <c r="A8" s="50"/>
      <c r="B8" s="36" t="s">
        <v>150</v>
      </c>
      <c r="C8" s="39"/>
      <c r="D8" s="31"/>
      <c r="E8" s="42">
        <v>209.58</v>
      </c>
    </row>
    <row r="9" spans="1:6" s="4" customFormat="1" ht="15" x14ac:dyDescent="0.5">
      <c r="A9" s="50"/>
      <c r="C9" s="31" t="s">
        <v>53</v>
      </c>
      <c r="D9" s="31"/>
      <c r="E9" s="89">
        <f>SUM(E7:E8)</f>
        <v>2527.92</v>
      </c>
    </row>
    <row r="10" spans="1:6" s="4" customFormat="1" ht="15" x14ac:dyDescent="0.5">
      <c r="A10" s="50"/>
      <c r="C10" s="31"/>
      <c r="D10" s="31"/>
      <c r="E10" s="51"/>
    </row>
    <row r="11" spans="1:6" s="4" customFormat="1" x14ac:dyDescent="0.55000000000000004">
      <c r="A11" s="50" t="s">
        <v>56</v>
      </c>
      <c r="B11" s="4" t="s">
        <v>175</v>
      </c>
      <c r="C11" s="39"/>
      <c r="D11" s="31"/>
      <c r="E11" s="51"/>
    </row>
    <row r="12" spans="1:6" s="4" customFormat="1" x14ac:dyDescent="0.55000000000000004">
      <c r="A12" s="50"/>
      <c r="B12" s="4" t="s">
        <v>57</v>
      </c>
      <c r="C12" s="39"/>
      <c r="D12" s="31"/>
      <c r="E12" s="51"/>
    </row>
    <row r="13" spans="1:6" x14ac:dyDescent="0.55000000000000004">
      <c r="B13" s="36" t="s">
        <v>179</v>
      </c>
      <c r="C13" s="38"/>
      <c r="D13" s="49"/>
      <c r="E13" s="54">
        <v>2880</v>
      </c>
      <c r="F13" s="11"/>
    </row>
    <row r="14" spans="1:6" x14ac:dyDescent="0.55000000000000004">
      <c r="B14" s="4"/>
      <c r="C14" s="31" t="s">
        <v>53</v>
      </c>
      <c r="E14" s="25">
        <f>SUM(E13:E13)</f>
        <v>2880</v>
      </c>
      <c r="F14" s="11"/>
    </row>
    <row r="15" spans="1:6" x14ac:dyDescent="0.55000000000000004">
      <c r="B15" s="4" t="s">
        <v>58</v>
      </c>
      <c r="C15" s="31"/>
      <c r="F15" s="11"/>
    </row>
    <row r="16" spans="1:6" x14ac:dyDescent="0.55000000000000004">
      <c r="B16" s="36" t="s">
        <v>191</v>
      </c>
      <c r="C16" s="38"/>
      <c r="D16" s="49"/>
      <c r="E16" s="25">
        <v>480</v>
      </c>
      <c r="F16" s="11"/>
    </row>
    <row r="17" spans="1:6" x14ac:dyDescent="0.55000000000000004">
      <c r="B17" s="36"/>
      <c r="C17" s="38" t="s">
        <v>53</v>
      </c>
      <c r="D17" s="49"/>
      <c r="E17" s="25">
        <f>SUM(E16:E16)</f>
        <v>480</v>
      </c>
      <c r="F17" s="11"/>
    </row>
    <row r="18" spans="1:6" s="4" customFormat="1" ht="15" x14ac:dyDescent="0.5">
      <c r="A18" s="50"/>
      <c r="B18" s="6"/>
      <c r="C18" s="31"/>
      <c r="D18" s="31"/>
      <c r="E18" s="51"/>
      <c r="F18" s="55"/>
    </row>
    <row r="19" spans="1:6" s="4" customFormat="1" ht="15" x14ac:dyDescent="0.5">
      <c r="A19" s="50"/>
      <c r="B19" s="6" t="s">
        <v>59</v>
      </c>
      <c r="C19" s="48"/>
      <c r="D19" s="31"/>
      <c r="E19" s="90">
        <f>E14-E17</f>
        <v>2400</v>
      </c>
    </row>
    <row r="21" spans="1:6" x14ac:dyDescent="0.55000000000000004">
      <c r="A21" s="50" t="s">
        <v>60</v>
      </c>
      <c r="B21" s="55" t="s">
        <v>61</v>
      </c>
      <c r="C21" s="38"/>
      <c r="D21" s="49"/>
      <c r="F21" s="11"/>
    </row>
    <row r="22" spans="1:6" x14ac:dyDescent="0.55000000000000004">
      <c r="B22" s="13" t="s">
        <v>178</v>
      </c>
      <c r="C22" s="38"/>
      <c r="D22" s="49"/>
      <c r="E22" s="25">
        <v>465</v>
      </c>
      <c r="F22" s="11"/>
    </row>
    <row r="23" spans="1:6" x14ac:dyDescent="0.55000000000000004">
      <c r="B23" s="55"/>
      <c r="C23" s="31" t="s">
        <v>53</v>
      </c>
      <c r="D23" s="49"/>
      <c r="E23" s="90">
        <f>SUM(E21:E22)</f>
        <v>465</v>
      </c>
      <c r="F23" s="11"/>
    </row>
    <row r="24" spans="1:6" x14ac:dyDescent="0.55000000000000004">
      <c r="B24" s="55"/>
      <c r="C24" s="38"/>
      <c r="D24" s="49"/>
      <c r="F24" s="11"/>
    </row>
    <row r="25" spans="1:6" x14ac:dyDescent="0.55000000000000004">
      <c r="A25" s="50" t="s">
        <v>62</v>
      </c>
      <c r="B25" s="4" t="s">
        <v>63</v>
      </c>
      <c r="C25" s="38"/>
      <c r="D25" s="49"/>
      <c r="E25" s="25">
        <v>235</v>
      </c>
      <c r="F25" s="11"/>
    </row>
    <row r="26" spans="1:6" x14ac:dyDescent="0.55000000000000004">
      <c r="B26" s="36"/>
      <c r="C26" s="38"/>
      <c r="D26" s="49"/>
      <c r="F26" s="11"/>
    </row>
    <row r="27" spans="1:6" s="6" customFormat="1" ht="15" x14ac:dyDescent="0.5">
      <c r="A27" s="50">
        <v>3</v>
      </c>
      <c r="B27" s="4" t="s">
        <v>64</v>
      </c>
      <c r="C27" s="31"/>
      <c r="D27" s="48"/>
      <c r="E27" s="25"/>
    </row>
    <row r="28" spans="1:6" s="6" customFormat="1" x14ac:dyDescent="0.55000000000000004">
      <c r="A28" s="50"/>
      <c r="B28" s="4" t="s">
        <v>57</v>
      </c>
      <c r="C28" s="39"/>
      <c r="D28" s="48"/>
      <c r="E28" s="25"/>
    </row>
    <row r="29" spans="1:6" x14ac:dyDescent="0.55000000000000004">
      <c r="B29" s="36" t="s">
        <v>187</v>
      </c>
      <c r="C29" s="38"/>
      <c r="D29" s="49"/>
      <c r="E29" s="54">
        <v>640</v>
      </c>
    </row>
    <row r="30" spans="1:6" x14ac:dyDescent="0.55000000000000004">
      <c r="B30" s="36"/>
      <c r="C30" s="31" t="s">
        <v>53</v>
      </c>
      <c r="E30" s="90">
        <f>SUM(E29:E29)</f>
        <v>640</v>
      </c>
    </row>
    <row r="31" spans="1:6" s="4" customFormat="1" ht="15" x14ac:dyDescent="0.5">
      <c r="A31" s="50"/>
      <c r="B31" s="4" t="s">
        <v>186</v>
      </c>
      <c r="C31" s="56"/>
      <c r="D31" s="31"/>
      <c r="E31" s="51"/>
    </row>
    <row r="32" spans="1:6" x14ac:dyDescent="0.55000000000000004">
      <c r="B32" s="4"/>
      <c r="C32" s="56"/>
    </row>
    <row r="33" spans="1:6" x14ac:dyDescent="0.55000000000000004">
      <c r="B33" s="36" t="s">
        <v>65</v>
      </c>
      <c r="C33" s="38"/>
      <c r="D33" s="38"/>
      <c r="E33" s="54">
        <v>350</v>
      </c>
    </row>
    <row r="34" spans="1:6" x14ac:dyDescent="0.55000000000000004">
      <c r="B34" s="36" t="s">
        <v>66</v>
      </c>
      <c r="C34" s="38"/>
      <c r="D34" s="38"/>
      <c r="E34" s="54">
        <v>160</v>
      </c>
    </row>
    <row r="35" spans="1:6" x14ac:dyDescent="0.55000000000000004">
      <c r="B35" s="36" t="s">
        <v>67</v>
      </c>
      <c r="C35" s="38"/>
      <c r="D35" s="57"/>
      <c r="E35" s="54">
        <v>350</v>
      </c>
    </row>
    <row r="36" spans="1:6" x14ac:dyDescent="0.55000000000000004">
      <c r="B36" s="36" t="s">
        <v>146</v>
      </c>
      <c r="C36" s="38"/>
      <c r="D36" s="57"/>
      <c r="E36" s="54">
        <v>30</v>
      </c>
    </row>
    <row r="37" spans="1:6" x14ac:dyDescent="0.55000000000000004">
      <c r="B37" s="36" t="s">
        <v>68</v>
      </c>
      <c r="C37" s="49"/>
      <c r="D37" s="57"/>
      <c r="E37" s="54">
        <v>42</v>
      </c>
    </row>
    <row r="38" spans="1:6" x14ac:dyDescent="0.55000000000000004">
      <c r="B38" s="36" t="s">
        <v>69</v>
      </c>
      <c r="C38" s="49"/>
      <c r="D38" s="57"/>
      <c r="E38" s="54">
        <v>50</v>
      </c>
      <c r="F38" s="58"/>
    </row>
    <row r="39" spans="1:6" x14ac:dyDescent="0.55000000000000004">
      <c r="B39" s="36" t="s">
        <v>185</v>
      </c>
      <c r="C39" s="49"/>
      <c r="D39" s="57"/>
      <c r="E39" s="54">
        <v>24.7</v>
      </c>
      <c r="F39" s="58"/>
    </row>
    <row r="40" spans="1:6" x14ac:dyDescent="0.55000000000000004">
      <c r="B40" s="4"/>
      <c r="C40" s="31" t="s">
        <v>53</v>
      </c>
      <c r="D40" s="57"/>
      <c r="E40" s="25">
        <f>SUM(E33:E39)</f>
        <v>1006.7</v>
      </c>
      <c r="F40" s="11"/>
    </row>
    <row r="41" spans="1:6" x14ac:dyDescent="0.55000000000000004">
      <c r="D41" s="57"/>
    </row>
    <row r="42" spans="1:6" x14ac:dyDescent="0.55000000000000004">
      <c r="B42" s="4" t="s">
        <v>70</v>
      </c>
      <c r="C42" s="48"/>
      <c r="D42" s="56"/>
      <c r="E42" s="90">
        <f>E30-E40</f>
        <v>-366.70000000000005</v>
      </c>
      <c r="F42" s="11"/>
    </row>
    <row r="43" spans="1:6" x14ac:dyDescent="0.55000000000000004">
      <c r="B43" s="4"/>
      <c r="C43" s="48"/>
      <c r="D43" s="56"/>
    </row>
    <row r="44" spans="1:6" s="6" customFormat="1" x14ac:dyDescent="0.55000000000000004">
      <c r="A44" s="59" t="s">
        <v>71</v>
      </c>
      <c r="B44" s="4" t="s">
        <v>72</v>
      </c>
      <c r="C44" s="39"/>
      <c r="D44" s="56"/>
      <c r="E44" s="25"/>
    </row>
    <row r="45" spans="1:6" s="6" customFormat="1" ht="15" x14ac:dyDescent="0.5">
      <c r="A45" s="50"/>
      <c r="B45" s="4" t="s">
        <v>57</v>
      </c>
      <c r="C45" s="60"/>
      <c r="D45" s="48"/>
      <c r="E45" s="25">
        <v>780</v>
      </c>
    </row>
    <row r="46" spans="1:6" s="6" customFormat="1" ht="15" x14ac:dyDescent="0.5">
      <c r="A46" s="50"/>
      <c r="B46" s="4"/>
      <c r="C46" s="60"/>
      <c r="D46" s="48"/>
      <c r="E46" s="25"/>
    </row>
    <row r="47" spans="1:6" x14ac:dyDescent="0.55000000000000004">
      <c r="A47" s="59"/>
      <c r="B47" s="4" t="s">
        <v>58</v>
      </c>
      <c r="C47" s="17"/>
    </row>
    <row r="48" spans="1:6" x14ac:dyDescent="0.55000000000000004">
      <c r="B48" s="36" t="s">
        <v>73</v>
      </c>
      <c r="C48" s="61"/>
      <c r="D48" s="49"/>
      <c r="E48" s="54">
        <v>200</v>
      </c>
      <c r="F48" s="13"/>
    </row>
    <row r="49" spans="1:6" x14ac:dyDescent="0.55000000000000004">
      <c r="B49" s="36" t="s">
        <v>74</v>
      </c>
      <c r="C49" s="61"/>
      <c r="D49" s="49"/>
      <c r="E49" s="54">
        <v>100</v>
      </c>
      <c r="F49" s="13"/>
    </row>
    <row r="50" spans="1:6" x14ac:dyDescent="0.55000000000000004">
      <c r="B50" s="36" t="s">
        <v>159</v>
      </c>
      <c r="C50" s="61"/>
      <c r="D50" s="38"/>
      <c r="E50" s="54">
        <v>105</v>
      </c>
      <c r="F50" s="13"/>
    </row>
    <row r="51" spans="1:6" x14ac:dyDescent="0.55000000000000004">
      <c r="B51" s="36" t="s">
        <v>75</v>
      </c>
      <c r="C51" s="61"/>
      <c r="D51" s="49"/>
      <c r="E51" s="54">
        <v>338.05</v>
      </c>
      <c r="F51" s="13"/>
    </row>
    <row r="52" spans="1:6" x14ac:dyDescent="0.55000000000000004">
      <c r="B52" s="36" t="s">
        <v>76</v>
      </c>
      <c r="C52" s="61"/>
      <c r="D52" s="62"/>
      <c r="E52" s="54">
        <v>28.88</v>
      </c>
      <c r="F52" s="13"/>
    </row>
    <row r="53" spans="1:6" x14ac:dyDescent="0.55000000000000004">
      <c r="B53" s="36" t="s">
        <v>65</v>
      </c>
      <c r="C53" s="61"/>
      <c r="D53" s="62"/>
      <c r="E53" s="54">
        <v>82</v>
      </c>
      <c r="F53" s="13"/>
    </row>
    <row r="54" spans="1:6" x14ac:dyDescent="0.55000000000000004">
      <c r="B54" s="36"/>
      <c r="C54" s="61"/>
      <c r="D54" s="62"/>
      <c r="E54" s="54"/>
      <c r="F54" s="13"/>
    </row>
    <row r="55" spans="1:6" x14ac:dyDescent="0.55000000000000004">
      <c r="B55" s="4"/>
      <c r="C55" s="56" t="s">
        <v>53</v>
      </c>
      <c r="D55" s="62"/>
      <c r="E55" s="63">
        <f>SUM(E48:E54)</f>
        <v>853.93</v>
      </c>
      <c r="F55" s="39"/>
    </row>
    <row r="56" spans="1:6" x14ac:dyDescent="0.55000000000000004">
      <c r="B56" s="4"/>
      <c r="C56" s="64"/>
      <c r="D56" s="62"/>
      <c r="F56" s="39"/>
    </row>
    <row r="57" spans="1:6" x14ac:dyDescent="0.55000000000000004">
      <c r="B57" s="4" t="s">
        <v>70</v>
      </c>
      <c r="C57" s="56"/>
      <c r="D57" s="62"/>
      <c r="E57" s="88">
        <f>E45-E55</f>
        <v>-73.92999999999995</v>
      </c>
      <c r="F57" s="39"/>
    </row>
    <row r="58" spans="1:6" x14ac:dyDescent="0.55000000000000004">
      <c r="B58" s="4"/>
      <c r="C58" s="65"/>
      <c r="D58" s="62"/>
    </row>
    <row r="59" spans="1:6" x14ac:dyDescent="0.55000000000000004">
      <c r="A59" s="50">
        <v>5</v>
      </c>
      <c r="B59" s="4" t="s">
        <v>77</v>
      </c>
      <c r="D59" s="65"/>
    </row>
    <row r="60" spans="1:6" x14ac:dyDescent="0.55000000000000004">
      <c r="B60" s="4" t="s">
        <v>57</v>
      </c>
      <c r="C60" s="48"/>
      <c r="D60" s="64"/>
      <c r="E60" s="25">
        <f>[1]Income!S129+20+55</f>
        <v>1920</v>
      </c>
    </row>
    <row r="61" spans="1:6" x14ac:dyDescent="0.55000000000000004">
      <c r="B61" s="4"/>
      <c r="C61" s="48"/>
      <c r="D61" s="64"/>
    </row>
    <row r="62" spans="1:6" x14ac:dyDescent="0.55000000000000004">
      <c r="B62" s="4" t="s">
        <v>58</v>
      </c>
      <c r="C62" s="48"/>
      <c r="D62" s="64"/>
    </row>
    <row r="63" spans="1:6" x14ac:dyDescent="0.55000000000000004">
      <c r="B63" s="36" t="s">
        <v>73</v>
      </c>
      <c r="C63" s="61"/>
      <c r="D63" s="49"/>
      <c r="E63" s="54">
        <v>200</v>
      </c>
      <c r="F63" s="13"/>
    </row>
    <row r="64" spans="1:6" ht="12" customHeight="1" x14ac:dyDescent="0.55000000000000004">
      <c r="B64" s="36" t="s">
        <v>78</v>
      </c>
      <c r="C64" s="61"/>
      <c r="D64" s="49"/>
      <c r="E64" s="54">
        <v>184</v>
      </c>
      <c r="F64" s="13"/>
    </row>
    <row r="65" spans="1:9" x14ac:dyDescent="0.55000000000000004">
      <c r="B65" s="36" t="s">
        <v>79</v>
      </c>
      <c r="C65" s="49"/>
      <c r="D65" s="57"/>
      <c r="E65" s="54">
        <v>20</v>
      </c>
      <c r="F65" s="13"/>
    </row>
    <row r="66" spans="1:9" x14ac:dyDescent="0.55000000000000004">
      <c r="B66" s="36" t="s">
        <v>80</v>
      </c>
      <c r="C66" s="61"/>
      <c r="D66" s="49"/>
      <c r="E66" s="54">
        <v>150</v>
      </c>
      <c r="F66" s="13"/>
      <c r="G66" s="13"/>
    </row>
    <row r="67" spans="1:9" x14ac:dyDescent="0.55000000000000004">
      <c r="B67" s="36" t="s">
        <v>81</v>
      </c>
      <c r="C67" s="61"/>
      <c r="D67" s="57"/>
      <c r="E67" s="54">
        <v>384</v>
      </c>
      <c r="F67" s="13"/>
    </row>
    <row r="68" spans="1:9" x14ac:dyDescent="0.55000000000000004">
      <c r="B68" s="36" t="s">
        <v>82</v>
      </c>
      <c r="C68" s="61"/>
      <c r="D68" s="49"/>
      <c r="E68" s="54">
        <v>45</v>
      </c>
      <c r="F68" s="13"/>
    </row>
    <row r="69" spans="1:9" x14ac:dyDescent="0.55000000000000004">
      <c r="B69" s="36" t="s">
        <v>83</v>
      </c>
      <c r="C69" s="61"/>
      <c r="D69" s="49"/>
      <c r="E69" s="54">
        <v>485</v>
      </c>
      <c r="F69" s="13"/>
      <c r="I69" s="4"/>
    </row>
    <row r="70" spans="1:9" x14ac:dyDescent="0.55000000000000004">
      <c r="B70" s="36" t="s">
        <v>84</v>
      </c>
      <c r="C70" s="61"/>
      <c r="D70" s="49"/>
      <c r="E70" s="54">
        <v>20</v>
      </c>
      <c r="F70" s="13"/>
      <c r="I70" s="4"/>
    </row>
    <row r="71" spans="1:9" x14ac:dyDescent="0.55000000000000004">
      <c r="B71" s="4"/>
      <c r="C71" s="56" t="s">
        <v>53</v>
      </c>
      <c r="D71" s="49"/>
      <c r="E71" s="63">
        <f>SUM(E63:E70)</f>
        <v>1488</v>
      </c>
    </row>
    <row r="72" spans="1:9" x14ac:dyDescent="0.55000000000000004">
      <c r="D72" s="49"/>
      <c r="I72" s="4"/>
    </row>
    <row r="73" spans="1:9" x14ac:dyDescent="0.55000000000000004">
      <c r="B73" s="4" t="s">
        <v>59</v>
      </c>
      <c r="C73" s="56"/>
      <c r="D73" s="49"/>
      <c r="E73" s="88">
        <f>E60-E71</f>
        <v>432</v>
      </c>
      <c r="I73" s="4"/>
    </row>
    <row r="74" spans="1:9" x14ac:dyDescent="0.55000000000000004">
      <c r="C74" s="31"/>
      <c r="D74" s="57"/>
    </row>
    <row r="75" spans="1:9" x14ac:dyDescent="0.55000000000000004">
      <c r="A75" s="50">
        <v>6</v>
      </c>
      <c r="B75" s="4" t="s">
        <v>85</v>
      </c>
      <c r="C75" s="31"/>
      <c r="D75" s="57"/>
    </row>
    <row r="76" spans="1:9" x14ac:dyDescent="0.55000000000000004">
      <c r="B76" s="4" t="s">
        <v>57</v>
      </c>
      <c r="C76" s="31"/>
      <c r="E76" s="25">
        <v>2080</v>
      </c>
    </row>
    <row r="77" spans="1:9" x14ac:dyDescent="0.55000000000000004">
      <c r="B77" s="4"/>
      <c r="C77" s="31"/>
    </row>
    <row r="78" spans="1:9" s="4" customFormat="1" x14ac:dyDescent="0.55000000000000004">
      <c r="B78" s="4" t="s">
        <v>58</v>
      </c>
      <c r="C78" s="39"/>
      <c r="D78" s="56"/>
      <c r="E78" s="51"/>
      <c r="I78"/>
    </row>
    <row r="79" spans="1:9" s="4" customFormat="1" x14ac:dyDescent="0.55000000000000004">
      <c r="C79" s="39"/>
      <c r="D79" s="56"/>
      <c r="E79" s="51"/>
      <c r="I79"/>
    </row>
    <row r="80" spans="1:9" s="4" customFormat="1" x14ac:dyDescent="0.55000000000000004">
      <c r="A80" s="50"/>
      <c r="B80" s="49" t="s">
        <v>151</v>
      </c>
      <c r="C80" s="38"/>
      <c r="D80" s="38"/>
      <c r="E80" s="42">
        <v>200</v>
      </c>
      <c r="F80" s="36"/>
      <c r="I80"/>
    </row>
    <row r="81" spans="1:9" x14ac:dyDescent="0.55000000000000004">
      <c r="B81" s="49" t="s">
        <v>80</v>
      </c>
      <c r="C81" s="49"/>
      <c r="D81" s="49"/>
      <c r="E81" s="42">
        <v>150</v>
      </c>
      <c r="F81" s="13"/>
    </row>
    <row r="82" spans="1:9" s="4" customFormat="1" x14ac:dyDescent="0.55000000000000004">
      <c r="A82" s="50"/>
      <c r="B82" s="49" t="s">
        <v>152</v>
      </c>
      <c r="C82" s="62"/>
      <c r="D82" s="38"/>
      <c r="E82" s="42">
        <v>590</v>
      </c>
      <c r="F82" s="36"/>
      <c r="I82"/>
    </row>
    <row r="83" spans="1:9" x14ac:dyDescent="0.55000000000000004">
      <c r="B83" s="49" t="s">
        <v>86</v>
      </c>
      <c r="C83" s="49"/>
      <c r="D83" s="49"/>
      <c r="E83" s="42">
        <v>192</v>
      </c>
      <c r="F83" s="13"/>
    </row>
    <row r="84" spans="1:9" x14ac:dyDescent="0.55000000000000004">
      <c r="B84" s="49" t="s">
        <v>87</v>
      </c>
      <c r="C84" s="49"/>
      <c r="D84" s="49"/>
      <c r="E84" s="42">
        <v>40</v>
      </c>
      <c r="F84" s="13"/>
    </row>
    <row r="85" spans="1:9" x14ac:dyDescent="0.55000000000000004">
      <c r="B85" s="49" t="s">
        <v>88</v>
      </c>
      <c r="C85" s="61"/>
      <c r="D85" s="49"/>
      <c r="E85" s="42">
        <v>418</v>
      </c>
      <c r="F85" s="13"/>
    </row>
    <row r="86" spans="1:9" x14ac:dyDescent="0.55000000000000004">
      <c r="B86" s="49" t="s">
        <v>153</v>
      </c>
      <c r="C86" s="61"/>
      <c r="D86" s="62"/>
      <c r="E86" s="42">
        <v>20</v>
      </c>
      <c r="F86" s="13"/>
    </row>
    <row r="87" spans="1:9" x14ac:dyDescent="0.55000000000000004">
      <c r="B87" s="49" t="s">
        <v>89</v>
      </c>
      <c r="C87" s="61"/>
      <c r="D87" s="62"/>
      <c r="E87" s="42">
        <v>10</v>
      </c>
      <c r="F87" s="13"/>
    </row>
    <row r="88" spans="1:9" x14ac:dyDescent="0.55000000000000004">
      <c r="B88" s="48" t="s">
        <v>90</v>
      </c>
      <c r="C88" s="56" t="s">
        <v>53</v>
      </c>
      <c r="E88" s="63">
        <f>SUM(E80:E87)</f>
        <v>1620</v>
      </c>
    </row>
    <row r="89" spans="1:9" x14ac:dyDescent="0.55000000000000004">
      <c r="B89"/>
      <c r="C89" s="56"/>
      <c r="E89" s="11"/>
    </row>
    <row r="90" spans="1:9" x14ac:dyDescent="0.55000000000000004">
      <c r="B90" s="4" t="s">
        <v>59</v>
      </c>
      <c r="C90" s="56"/>
      <c r="E90" s="88">
        <f>E76-E88</f>
        <v>460</v>
      </c>
    </row>
    <row r="91" spans="1:9" x14ac:dyDescent="0.55000000000000004">
      <c r="B91" s="4"/>
      <c r="C91" s="56"/>
    </row>
    <row r="92" spans="1:9" x14ac:dyDescent="0.55000000000000004">
      <c r="A92" s="50">
        <v>7</v>
      </c>
      <c r="B92" s="4" t="s">
        <v>19</v>
      </c>
      <c r="C92" s="65"/>
    </row>
    <row r="93" spans="1:9" x14ac:dyDescent="0.55000000000000004">
      <c r="C93" s="65"/>
      <c r="D93" s="56"/>
    </row>
    <row r="94" spans="1:9" x14ac:dyDescent="0.55000000000000004">
      <c r="B94" s="4" t="s">
        <v>57</v>
      </c>
      <c r="C94" s="47"/>
    </row>
    <row r="95" spans="1:9" x14ac:dyDescent="0.55000000000000004">
      <c r="B95" s="36" t="s">
        <v>91</v>
      </c>
      <c r="C95" s="66"/>
      <c r="D95" s="56"/>
      <c r="E95" s="92">
        <v>6795</v>
      </c>
    </row>
    <row r="96" spans="1:9" x14ac:dyDescent="0.55000000000000004">
      <c r="B96" s="4"/>
      <c r="C96" s="56" t="s">
        <v>53</v>
      </c>
      <c r="D96" s="56"/>
      <c r="E96" s="90">
        <f>SUM(E95:E95)</f>
        <v>6795</v>
      </c>
    </row>
    <row r="97" spans="1:10" x14ac:dyDescent="0.55000000000000004">
      <c r="B97" s="6" t="s">
        <v>58</v>
      </c>
      <c r="C97" s="47"/>
      <c r="D97" s="56"/>
      <c r="E97" s="90"/>
    </row>
    <row r="98" spans="1:10" x14ac:dyDescent="0.55000000000000004">
      <c r="B98" s="13" t="s">
        <v>92</v>
      </c>
      <c r="C98" s="47"/>
      <c r="D98" s="56"/>
      <c r="E98" s="92">
        <v>2550</v>
      </c>
    </row>
    <row r="99" spans="1:10" x14ac:dyDescent="0.55000000000000004">
      <c r="B99" s="36" t="s">
        <v>93</v>
      </c>
      <c r="C99" s="67"/>
      <c r="D99" s="65"/>
      <c r="E99" s="92">
        <v>155.69999999999999</v>
      </c>
    </row>
    <row r="100" spans="1:10" x14ac:dyDescent="0.55000000000000004">
      <c r="B100" s="36" t="s">
        <v>94</v>
      </c>
      <c r="C100" s="67"/>
      <c r="D100" s="65"/>
      <c r="E100" s="92">
        <v>120</v>
      </c>
    </row>
    <row r="101" spans="1:10" x14ac:dyDescent="0.55000000000000004">
      <c r="B101" s="36" t="s">
        <v>95</v>
      </c>
      <c r="C101" s="67"/>
      <c r="D101" s="65"/>
      <c r="E101" s="92">
        <v>703.5</v>
      </c>
      <c r="I101" s="4"/>
    </row>
    <row r="102" spans="1:10" x14ac:dyDescent="0.55000000000000004">
      <c r="B102" s="36" t="s">
        <v>96</v>
      </c>
      <c r="C102" s="67"/>
      <c r="D102" s="65"/>
      <c r="E102" s="92">
        <v>445</v>
      </c>
      <c r="I102" s="4"/>
    </row>
    <row r="103" spans="1:10" x14ac:dyDescent="0.55000000000000004">
      <c r="B103" s="36" t="s">
        <v>83</v>
      </c>
      <c r="C103" s="67"/>
      <c r="D103" s="65"/>
      <c r="E103" s="92">
        <v>1544</v>
      </c>
    </row>
    <row r="104" spans="1:10" x14ac:dyDescent="0.55000000000000004">
      <c r="B104" s="36" t="s">
        <v>154</v>
      </c>
      <c r="C104" s="67"/>
      <c r="D104" s="65"/>
      <c r="E104" s="92">
        <v>276.48</v>
      </c>
    </row>
    <row r="105" spans="1:10" x14ac:dyDescent="0.55000000000000004">
      <c r="B105" s="4"/>
      <c r="C105" s="56" t="s">
        <v>53</v>
      </c>
      <c r="D105" s="65"/>
      <c r="E105" s="90">
        <f>SUM(E98:E104)</f>
        <v>5794.68</v>
      </c>
    </row>
    <row r="106" spans="1:10" x14ac:dyDescent="0.55000000000000004">
      <c r="B106" s="4"/>
      <c r="C106" s="67"/>
      <c r="D106" s="65"/>
      <c r="E106" s="90"/>
    </row>
    <row r="107" spans="1:10" ht="15" customHeight="1" x14ac:dyDescent="0.55000000000000004">
      <c r="B107" s="4" t="s">
        <v>59</v>
      </c>
      <c r="C107" s="56"/>
      <c r="D107" s="65"/>
      <c r="E107" s="88">
        <f>E96-E105</f>
        <v>1000.3199999999997</v>
      </c>
      <c r="I107" s="4"/>
    </row>
    <row r="108" spans="1:10" x14ac:dyDescent="0.55000000000000004">
      <c r="B108" s="4"/>
      <c r="C108" s="31"/>
      <c r="D108" s="62"/>
      <c r="I108" s="4"/>
    </row>
    <row r="109" spans="1:10" x14ac:dyDescent="0.55000000000000004">
      <c r="A109" s="50">
        <v>8</v>
      </c>
      <c r="B109" s="4" t="s">
        <v>97</v>
      </c>
      <c r="D109" s="65"/>
      <c r="I109" s="4"/>
    </row>
    <row r="110" spans="1:10" x14ac:dyDescent="0.55000000000000004">
      <c r="B110" s="4" t="s">
        <v>57</v>
      </c>
      <c r="C110" s="60"/>
      <c r="D110" s="67"/>
      <c r="E110" s="25">
        <v>720</v>
      </c>
      <c r="I110" s="4"/>
    </row>
    <row r="111" spans="1:10" x14ac:dyDescent="0.55000000000000004">
      <c r="B111" s="4"/>
      <c r="C111" s="17"/>
      <c r="D111" s="56"/>
      <c r="F111" s="4"/>
      <c r="G111" s="4"/>
      <c r="H111" s="4"/>
      <c r="I111" s="4"/>
      <c r="J111" s="4"/>
    </row>
    <row r="112" spans="1:10" x14ac:dyDescent="0.55000000000000004">
      <c r="B112" s="6" t="s">
        <v>58</v>
      </c>
      <c r="C112" s="17"/>
      <c r="D112" s="56"/>
      <c r="F112" s="4"/>
      <c r="G112" s="4"/>
      <c r="H112" s="4"/>
      <c r="I112" s="4"/>
    </row>
    <row r="113" spans="1:10" s="4" customFormat="1" x14ac:dyDescent="0.55000000000000004">
      <c r="A113" s="50"/>
      <c r="B113" s="49" t="s">
        <v>98</v>
      </c>
      <c r="C113" s="61"/>
      <c r="D113" s="38"/>
      <c r="E113" s="42">
        <v>186</v>
      </c>
      <c r="F113"/>
      <c r="G113"/>
      <c r="H113"/>
    </row>
    <row r="114" spans="1:10" x14ac:dyDescent="0.55000000000000004">
      <c r="B114" s="49" t="s">
        <v>99</v>
      </c>
      <c r="C114" s="61"/>
      <c r="D114" s="49"/>
      <c r="E114" s="54">
        <v>45</v>
      </c>
      <c r="I114" s="4"/>
    </row>
    <row r="115" spans="1:10" x14ac:dyDescent="0.55000000000000004">
      <c r="B115" s="49" t="s">
        <v>83</v>
      </c>
      <c r="C115" s="61"/>
      <c r="D115" s="49"/>
      <c r="E115" s="54">
        <v>270</v>
      </c>
      <c r="I115" s="4"/>
    </row>
    <row r="116" spans="1:10" x14ac:dyDescent="0.55000000000000004">
      <c r="B116" s="49" t="s">
        <v>100</v>
      </c>
      <c r="C116" s="61"/>
      <c r="D116" s="49"/>
      <c r="E116" s="54">
        <v>80</v>
      </c>
      <c r="I116" s="4"/>
    </row>
    <row r="117" spans="1:10" x14ac:dyDescent="0.55000000000000004">
      <c r="B117" s="49" t="s">
        <v>87</v>
      </c>
      <c r="C117" s="61"/>
      <c r="D117" s="49"/>
      <c r="E117" s="54">
        <v>114.47</v>
      </c>
      <c r="F117" s="4"/>
      <c r="G117" s="4"/>
      <c r="H117" s="4"/>
      <c r="I117" s="4"/>
    </row>
    <row r="118" spans="1:10" x14ac:dyDescent="0.55000000000000004">
      <c r="B118" s="49" t="s">
        <v>101</v>
      </c>
      <c r="C118" s="61"/>
      <c r="D118" s="49"/>
      <c r="E118" s="54">
        <v>23.65</v>
      </c>
      <c r="G118" s="4"/>
      <c r="H118" s="4"/>
      <c r="I118" s="4"/>
    </row>
    <row r="119" spans="1:10" x14ac:dyDescent="0.55000000000000004">
      <c r="B119" s="49" t="s">
        <v>76</v>
      </c>
      <c r="C119" s="61"/>
      <c r="D119" s="49"/>
      <c r="E119" s="54">
        <v>22.42</v>
      </c>
      <c r="G119" s="4"/>
      <c r="H119" s="4"/>
      <c r="I119" s="4"/>
    </row>
    <row r="120" spans="1:10" x14ac:dyDescent="0.55000000000000004">
      <c r="B120" s="48"/>
      <c r="C120" s="56" t="s">
        <v>53</v>
      </c>
      <c r="E120" s="25">
        <f>SUM(E113:E119)</f>
        <v>741.54</v>
      </c>
      <c r="G120" s="4"/>
      <c r="H120" s="4"/>
      <c r="I120" s="4"/>
    </row>
    <row r="121" spans="1:10" x14ac:dyDescent="0.55000000000000004">
      <c r="C121" s="17"/>
      <c r="G121" s="4"/>
      <c r="H121" s="4"/>
      <c r="I121" s="4"/>
    </row>
    <row r="122" spans="1:10" x14ac:dyDescent="0.55000000000000004">
      <c r="B122" s="4" t="s">
        <v>70</v>
      </c>
      <c r="C122" s="31"/>
      <c r="E122" s="89">
        <f>E110-E120</f>
        <v>-21.539999999999964</v>
      </c>
      <c r="G122" s="4"/>
      <c r="H122" s="4"/>
      <c r="I122" s="4"/>
    </row>
    <row r="123" spans="1:10" x14ac:dyDescent="0.55000000000000004">
      <c r="B123" s="31"/>
      <c r="C123" s="31"/>
      <c r="F123" s="4"/>
      <c r="G123" s="4"/>
      <c r="H123" s="4"/>
      <c r="I123" s="4"/>
    </row>
    <row r="124" spans="1:10" x14ac:dyDescent="0.55000000000000004">
      <c r="A124" s="50">
        <v>9</v>
      </c>
      <c r="B124" s="31" t="s">
        <v>102</v>
      </c>
      <c r="C124" s="31"/>
      <c r="F124" s="4"/>
      <c r="G124" s="4"/>
      <c r="H124" s="4"/>
      <c r="I124" s="4"/>
    </row>
    <row r="125" spans="1:10" x14ac:dyDescent="0.55000000000000004">
      <c r="B125" s="4" t="s">
        <v>57</v>
      </c>
      <c r="C125" s="31"/>
      <c r="E125" s="25">
        <v>304</v>
      </c>
      <c r="F125" s="4"/>
      <c r="G125" s="4"/>
      <c r="H125" s="4"/>
      <c r="I125" s="4"/>
      <c r="J125" s="4"/>
    </row>
    <row r="126" spans="1:10" x14ac:dyDescent="0.55000000000000004">
      <c r="B126" s="31"/>
      <c r="C126" s="31"/>
      <c r="F126" s="4"/>
      <c r="G126" s="4"/>
      <c r="H126" s="4"/>
      <c r="I126" s="4"/>
      <c r="J126" s="4"/>
    </row>
    <row r="127" spans="1:10" x14ac:dyDescent="0.55000000000000004">
      <c r="B127" s="6" t="s">
        <v>58</v>
      </c>
      <c r="C127" s="31"/>
      <c r="F127" s="4"/>
      <c r="G127" s="4"/>
      <c r="H127" s="4"/>
      <c r="I127" s="4"/>
      <c r="J127" s="4"/>
    </row>
    <row r="128" spans="1:10" x14ac:dyDescent="0.55000000000000004">
      <c r="B128" s="38" t="s">
        <v>86</v>
      </c>
      <c r="C128" s="38"/>
      <c r="D128" s="49"/>
      <c r="E128" s="54">
        <v>100</v>
      </c>
      <c r="F128" s="36"/>
      <c r="G128" s="4"/>
      <c r="H128" s="4"/>
      <c r="I128" s="4"/>
      <c r="J128" s="4"/>
    </row>
    <row r="129" spans="1:10" x14ac:dyDescent="0.55000000000000004">
      <c r="B129" s="38" t="s">
        <v>95</v>
      </c>
      <c r="C129" s="38"/>
      <c r="D129" s="49"/>
      <c r="E129" s="54">
        <v>75</v>
      </c>
      <c r="F129" s="36"/>
      <c r="G129" s="4"/>
      <c r="H129" s="4"/>
      <c r="I129" s="4"/>
    </row>
    <row r="130" spans="1:10" x14ac:dyDescent="0.55000000000000004">
      <c r="B130" s="38" t="s">
        <v>103</v>
      </c>
      <c r="C130" s="38"/>
      <c r="D130" s="49"/>
      <c r="E130" s="54">
        <v>35</v>
      </c>
      <c r="F130" s="36"/>
      <c r="G130" s="4"/>
      <c r="H130" s="4"/>
      <c r="I130" s="4"/>
    </row>
    <row r="131" spans="1:10" x14ac:dyDescent="0.55000000000000004">
      <c r="B131" s="38" t="s">
        <v>104</v>
      </c>
      <c r="C131" s="38"/>
      <c r="D131" s="49"/>
      <c r="E131" s="54">
        <v>13</v>
      </c>
      <c r="F131" s="36"/>
      <c r="G131" s="4"/>
      <c r="H131" s="4"/>
      <c r="I131" s="4"/>
    </row>
    <row r="132" spans="1:10" x14ac:dyDescent="0.55000000000000004">
      <c r="B132" s="38" t="s">
        <v>83</v>
      </c>
      <c r="C132" s="38"/>
      <c r="D132" s="49"/>
      <c r="E132" s="54">
        <v>110</v>
      </c>
      <c r="F132" s="36"/>
      <c r="G132" s="4"/>
      <c r="H132" s="4"/>
    </row>
    <row r="133" spans="1:10" x14ac:dyDescent="0.55000000000000004">
      <c r="B133" s="38"/>
      <c r="C133" s="38"/>
      <c r="D133" s="49"/>
      <c r="E133" s="54"/>
      <c r="F133" s="36"/>
      <c r="G133" s="4"/>
      <c r="H133" s="4"/>
    </row>
    <row r="134" spans="1:10" x14ac:dyDescent="0.55000000000000004">
      <c r="B134" s="31"/>
      <c r="C134" s="56" t="s">
        <v>53</v>
      </c>
      <c r="E134" s="51">
        <f>SUM(E128:E133)</f>
        <v>333</v>
      </c>
      <c r="F134" s="4"/>
      <c r="G134" s="4"/>
      <c r="H134" s="4"/>
      <c r="I134" s="4"/>
    </row>
    <row r="135" spans="1:10" x14ac:dyDescent="0.55000000000000004">
      <c r="B135" s="31"/>
      <c r="C135" s="31"/>
      <c r="F135" s="4"/>
      <c r="G135" s="4"/>
      <c r="H135" s="4"/>
    </row>
    <row r="136" spans="1:10" x14ac:dyDescent="0.55000000000000004">
      <c r="B136" s="4" t="s">
        <v>70</v>
      </c>
      <c r="C136" s="31"/>
      <c r="E136" s="89">
        <f>E125-E134</f>
        <v>-29</v>
      </c>
      <c r="F136" s="4"/>
      <c r="G136" s="4"/>
      <c r="H136" s="4"/>
    </row>
    <row r="137" spans="1:10" x14ac:dyDescent="0.55000000000000004">
      <c r="B137" s="31"/>
      <c r="F137" s="4"/>
      <c r="G137" s="4"/>
      <c r="H137" s="4"/>
      <c r="J137" s="4"/>
    </row>
    <row r="138" spans="1:10" x14ac:dyDescent="0.55000000000000004">
      <c r="A138" s="50">
        <v>10</v>
      </c>
      <c r="B138" s="4" t="s">
        <v>105</v>
      </c>
      <c r="C138" s="57"/>
      <c r="F138" s="4"/>
      <c r="G138" s="4"/>
      <c r="H138" s="4"/>
      <c r="J138" s="4"/>
    </row>
    <row r="139" spans="1:10" x14ac:dyDescent="0.55000000000000004">
      <c r="B139" s="4" t="s">
        <v>57</v>
      </c>
      <c r="C139" s="48"/>
      <c r="E139" s="25">
        <v>480</v>
      </c>
      <c r="F139" s="4"/>
      <c r="G139" s="4"/>
      <c r="H139" s="4"/>
      <c r="J139" s="4"/>
    </row>
    <row r="140" spans="1:10" x14ac:dyDescent="0.55000000000000004">
      <c r="C140" s="31"/>
      <c r="F140" s="4"/>
      <c r="G140" s="4"/>
      <c r="H140" s="4"/>
      <c r="J140" s="4"/>
    </row>
    <row r="141" spans="1:10" x14ac:dyDescent="0.55000000000000004">
      <c r="B141" s="48" t="s">
        <v>58</v>
      </c>
      <c r="C141" s="49"/>
      <c r="F141" s="4"/>
      <c r="G141" s="4"/>
      <c r="H141" s="4"/>
      <c r="J141" s="4"/>
    </row>
    <row r="142" spans="1:10" x14ac:dyDescent="0.55000000000000004">
      <c r="B142" s="38" t="s">
        <v>86</v>
      </c>
      <c r="C142" s="49"/>
      <c r="D142" s="57"/>
      <c r="E142" s="54">
        <v>100</v>
      </c>
    </row>
    <row r="143" spans="1:10" x14ac:dyDescent="0.55000000000000004">
      <c r="B143" s="38" t="s">
        <v>95</v>
      </c>
      <c r="C143" s="61"/>
      <c r="D143" s="57"/>
      <c r="E143" s="54">
        <f>'[1]                   Expenses'!E104</f>
        <v>75</v>
      </c>
    </row>
    <row r="144" spans="1:10" x14ac:dyDescent="0.55000000000000004">
      <c r="B144" s="38" t="s">
        <v>103</v>
      </c>
      <c r="C144" s="49"/>
      <c r="E144" s="54">
        <v>34</v>
      </c>
      <c r="F144" s="4"/>
      <c r="G144" s="4"/>
      <c r="H144" s="4"/>
    </row>
    <row r="145" spans="1:10" s="4" customFormat="1" x14ac:dyDescent="0.55000000000000004">
      <c r="A145" s="50"/>
      <c r="B145" s="38" t="s">
        <v>104</v>
      </c>
      <c r="C145" s="49"/>
      <c r="D145" s="31"/>
      <c r="E145" s="42">
        <v>25</v>
      </c>
      <c r="F145"/>
      <c r="G145"/>
      <c r="H145"/>
      <c r="I145"/>
    </row>
    <row r="146" spans="1:10" x14ac:dyDescent="0.55000000000000004">
      <c r="B146" s="36" t="s">
        <v>147</v>
      </c>
      <c r="C146" s="49"/>
      <c r="E146" s="54">
        <v>20</v>
      </c>
    </row>
    <row r="147" spans="1:10" x14ac:dyDescent="0.55000000000000004">
      <c r="B147" s="38" t="s">
        <v>83</v>
      </c>
      <c r="C147" s="49"/>
      <c r="D147" s="49"/>
      <c r="E147" s="54">
        <v>224</v>
      </c>
    </row>
    <row r="148" spans="1:10" x14ac:dyDescent="0.55000000000000004">
      <c r="B148" s="38"/>
      <c r="C148" s="61"/>
      <c r="D148" s="49"/>
      <c r="E148" s="54"/>
    </row>
    <row r="149" spans="1:10" x14ac:dyDescent="0.55000000000000004">
      <c r="B149" s="48"/>
      <c r="C149" s="56" t="s">
        <v>53</v>
      </c>
      <c r="D149" s="49"/>
      <c r="E149" s="25">
        <f>SUM(E142:E148)</f>
        <v>478</v>
      </c>
    </row>
    <row r="150" spans="1:10" x14ac:dyDescent="0.55000000000000004">
      <c r="B150" s="48"/>
      <c r="C150" s="49"/>
      <c r="D150" s="49"/>
    </row>
    <row r="151" spans="1:10" x14ac:dyDescent="0.55000000000000004">
      <c r="B151" s="4" t="s">
        <v>70</v>
      </c>
      <c r="C151" s="56"/>
      <c r="D151" s="49"/>
      <c r="E151" s="88">
        <f>E139-E149</f>
        <v>2</v>
      </c>
    </row>
    <row r="152" spans="1:10" x14ac:dyDescent="0.55000000000000004">
      <c r="B152" s="4"/>
      <c r="C152" s="56"/>
      <c r="D152" s="49"/>
      <c r="E152" s="63"/>
    </row>
    <row r="153" spans="1:10" x14ac:dyDescent="0.55000000000000004">
      <c r="B153" s="4"/>
      <c r="C153" s="56"/>
      <c r="D153" s="49"/>
    </row>
    <row r="154" spans="1:10" x14ac:dyDescent="0.55000000000000004">
      <c r="A154" s="50">
        <v>11</v>
      </c>
      <c r="B154" s="4" t="s">
        <v>106</v>
      </c>
      <c r="C154" s="31"/>
      <c r="D154" s="49"/>
    </row>
    <row r="155" spans="1:10" x14ac:dyDescent="0.55000000000000004">
      <c r="B155" s="6" t="s">
        <v>107</v>
      </c>
      <c r="D155" s="47"/>
    </row>
    <row r="156" spans="1:10" x14ac:dyDescent="0.55000000000000004">
      <c r="B156"/>
      <c r="C156" s="31"/>
      <c r="D156" s="57"/>
    </row>
    <row r="157" spans="1:10" x14ac:dyDescent="0.55000000000000004">
      <c r="B157" s="4" t="s">
        <v>57</v>
      </c>
      <c r="D157" s="57"/>
    </row>
    <row r="158" spans="1:10" x14ac:dyDescent="0.55000000000000004">
      <c r="B158" s="13" t="s">
        <v>108</v>
      </c>
      <c r="C158" s="49"/>
      <c r="D158" s="49"/>
      <c r="E158" s="54">
        <v>304</v>
      </c>
      <c r="F158" s="4"/>
      <c r="G158" s="4"/>
      <c r="H158" s="4"/>
      <c r="J158" s="4"/>
    </row>
    <row r="159" spans="1:10" x14ac:dyDescent="0.55000000000000004">
      <c r="B159" s="13"/>
      <c r="C159" s="49"/>
      <c r="D159" s="49"/>
      <c r="E159" s="54"/>
      <c r="F159" s="4"/>
      <c r="G159" s="4"/>
      <c r="H159" s="4"/>
      <c r="I159" s="4"/>
      <c r="J159" s="4"/>
    </row>
    <row r="160" spans="1:10" s="4" customFormat="1" x14ac:dyDescent="0.55000000000000004">
      <c r="A160" s="50"/>
      <c r="B160" s="48" t="s">
        <v>58</v>
      </c>
      <c r="C160" s="39"/>
      <c r="D160" s="31"/>
      <c r="E160" s="51"/>
      <c r="F160"/>
      <c r="G160" s="49"/>
      <c r="H160"/>
      <c r="J160"/>
    </row>
    <row r="161" spans="1:10" s="4" customFormat="1" x14ac:dyDescent="0.55000000000000004">
      <c r="A161" s="50"/>
      <c r="B161" s="49" t="s">
        <v>109</v>
      </c>
      <c r="C161" s="61"/>
      <c r="D161" s="38"/>
      <c r="E161" s="42">
        <v>132</v>
      </c>
      <c r="F161"/>
      <c r="G161" s="49"/>
      <c r="H161"/>
      <c r="J161"/>
    </row>
    <row r="162" spans="1:10" s="4" customFormat="1" x14ac:dyDescent="0.55000000000000004">
      <c r="A162" s="50"/>
      <c r="B162" s="49" t="s">
        <v>110</v>
      </c>
      <c r="C162" s="61"/>
      <c r="D162" s="38"/>
      <c r="E162" s="42">
        <f>'[1]                   Expenses'!E147</f>
        <v>75</v>
      </c>
      <c r="F162"/>
      <c r="G162" s="49"/>
      <c r="H162"/>
      <c r="J162"/>
    </row>
    <row r="163" spans="1:10" s="4" customFormat="1" x14ac:dyDescent="0.55000000000000004">
      <c r="A163" s="50"/>
      <c r="B163" s="38" t="s">
        <v>103</v>
      </c>
      <c r="C163" s="61"/>
      <c r="D163" s="38"/>
      <c r="E163" s="42">
        <v>15</v>
      </c>
      <c r="F163" s="6"/>
      <c r="G163" s="48"/>
      <c r="H163" s="6"/>
      <c r="I163"/>
      <c r="J163" s="6"/>
    </row>
    <row r="164" spans="1:10" s="4" customFormat="1" x14ac:dyDescent="0.55000000000000004">
      <c r="A164" s="50"/>
      <c r="B164" s="38" t="s">
        <v>44</v>
      </c>
      <c r="C164" s="61"/>
      <c r="D164" s="38"/>
      <c r="E164" s="42">
        <v>60</v>
      </c>
      <c r="F164" s="6"/>
      <c r="G164" s="48"/>
      <c r="H164" s="6"/>
      <c r="I164"/>
      <c r="J164" s="6"/>
    </row>
    <row r="165" spans="1:10" s="4" customFormat="1" x14ac:dyDescent="0.55000000000000004">
      <c r="A165" s="50"/>
      <c r="B165" s="38" t="s">
        <v>104</v>
      </c>
      <c r="C165" s="61"/>
      <c r="D165" s="38"/>
      <c r="E165" s="42">
        <v>105.02</v>
      </c>
      <c r="F165"/>
      <c r="G165" s="49"/>
      <c r="H165"/>
      <c r="I165"/>
      <c r="J165"/>
    </row>
    <row r="166" spans="1:10" s="4" customFormat="1" x14ac:dyDescent="0.55000000000000004">
      <c r="A166" s="50"/>
      <c r="B166" s="38" t="s">
        <v>83</v>
      </c>
      <c r="C166" s="61"/>
      <c r="D166" s="38"/>
      <c r="E166" s="42">
        <v>160</v>
      </c>
      <c r="F166"/>
      <c r="G166" s="49"/>
      <c r="H166"/>
      <c r="I166"/>
      <c r="J166"/>
    </row>
    <row r="167" spans="1:10" x14ac:dyDescent="0.55000000000000004">
      <c r="B167" s="48"/>
      <c r="C167" s="56" t="s">
        <v>53</v>
      </c>
      <c r="D167" s="49"/>
      <c r="E167" s="25">
        <f>SUM(E161:E166)</f>
        <v>547.02</v>
      </c>
      <c r="G167" s="49"/>
    </row>
    <row r="168" spans="1:10" x14ac:dyDescent="0.55000000000000004">
      <c r="B168" s="48"/>
      <c r="C168" s="47"/>
      <c r="D168" s="49"/>
      <c r="G168" s="49"/>
    </row>
    <row r="169" spans="1:10" x14ac:dyDescent="0.55000000000000004">
      <c r="B169" s="4" t="s">
        <v>70</v>
      </c>
      <c r="C169" s="47"/>
      <c r="D169" s="49"/>
      <c r="E169" s="68">
        <f>E158-E167</f>
        <v>-243.01999999999998</v>
      </c>
      <c r="G169" s="49"/>
    </row>
    <row r="170" spans="1:10" x14ac:dyDescent="0.55000000000000004">
      <c r="B170" s="38" t="s">
        <v>111</v>
      </c>
      <c r="C170" s="47"/>
      <c r="D170" s="49"/>
      <c r="E170" s="68">
        <v>219</v>
      </c>
      <c r="G170" s="49"/>
    </row>
    <row r="171" spans="1:10" x14ac:dyDescent="0.55000000000000004">
      <c r="B171" s="6" t="s">
        <v>112</v>
      </c>
      <c r="C171" s="31"/>
      <c r="D171" s="49"/>
      <c r="E171" s="25">
        <f>SUM(E169:E170)</f>
        <v>-24.019999999999982</v>
      </c>
      <c r="G171" s="49"/>
    </row>
    <row r="172" spans="1:10" x14ac:dyDescent="0.55000000000000004">
      <c r="C172" s="31"/>
      <c r="D172" s="49"/>
      <c r="G172" s="49"/>
    </row>
    <row r="173" spans="1:10" x14ac:dyDescent="0.55000000000000004">
      <c r="A173" s="50">
        <v>12</v>
      </c>
      <c r="B173" s="4" t="s">
        <v>113</v>
      </c>
      <c r="C173" s="31"/>
      <c r="F173" s="4"/>
      <c r="G173" s="49"/>
      <c r="H173" s="4"/>
      <c r="J173" s="4"/>
    </row>
    <row r="174" spans="1:10" x14ac:dyDescent="0.55000000000000004">
      <c r="B174" s="13" t="s">
        <v>114</v>
      </c>
      <c r="C174" s="49"/>
      <c r="D174" s="49"/>
      <c r="E174" s="54">
        <v>233</v>
      </c>
      <c r="F174" s="36"/>
      <c r="G174" s="49"/>
      <c r="H174" s="4"/>
      <c r="J174" s="4"/>
    </row>
    <row r="175" spans="1:10" s="4" customFormat="1" x14ac:dyDescent="0.55000000000000004">
      <c r="A175" s="50"/>
      <c r="B175" s="13" t="s">
        <v>115</v>
      </c>
      <c r="C175" s="49"/>
      <c r="D175" s="62"/>
      <c r="E175" s="42">
        <v>284</v>
      </c>
      <c r="F175" s="36"/>
      <c r="G175" s="49"/>
      <c r="I175"/>
    </row>
    <row r="176" spans="1:10" s="4" customFormat="1" x14ac:dyDescent="0.55000000000000004">
      <c r="A176" s="50"/>
      <c r="B176" s="13" t="s">
        <v>116</v>
      </c>
      <c r="C176" s="49"/>
      <c r="D176" s="38"/>
      <c r="E176" s="42">
        <v>448</v>
      </c>
      <c r="F176" s="36"/>
      <c r="G176" s="49"/>
      <c r="I176"/>
    </row>
    <row r="177" spans="1:10" s="4" customFormat="1" x14ac:dyDescent="0.55000000000000004">
      <c r="A177" s="50"/>
      <c r="B177" s="13" t="s">
        <v>117</v>
      </c>
      <c r="C177" s="49"/>
      <c r="D177" s="38"/>
      <c r="E177" s="42">
        <v>568</v>
      </c>
      <c r="F177" s="13"/>
      <c r="G177" s="49"/>
      <c r="H177"/>
      <c r="I177"/>
      <c r="J177"/>
    </row>
    <row r="178" spans="1:10" x14ac:dyDescent="0.55000000000000004">
      <c r="B178" s="13" t="s">
        <v>118</v>
      </c>
      <c r="C178" s="49"/>
      <c r="D178" s="13"/>
      <c r="E178" s="54">
        <v>456</v>
      </c>
      <c r="F178" s="13"/>
      <c r="G178" s="49"/>
    </row>
    <row r="179" spans="1:10" x14ac:dyDescent="0.55000000000000004">
      <c r="B179" s="13" t="s">
        <v>119</v>
      </c>
      <c r="C179" s="49"/>
      <c r="D179" s="13"/>
      <c r="E179" s="54">
        <v>930</v>
      </c>
      <c r="F179" s="69"/>
      <c r="G179" s="49"/>
    </row>
    <row r="180" spans="1:10" x14ac:dyDescent="0.55000000000000004">
      <c r="B180" s="13"/>
      <c r="C180" s="49"/>
      <c r="D180" s="13"/>
      <c r="E180" s="54"/>
      <c r="F180" s="69"/>
      <c r="G180" s="49"/>
      <c r="I180" s="11"/>
    </row>
    <row r="181" spans="1:10" x14ac:dyDescent="0.55000000000000004">
      <c r="B181" s="13"/>
      <c r="C181" s="49"/>
      <c r="D181" s="13"/>
      <c r="E181" s="54"/>
      <c r="F181" s="69"/>
      <c r="G181" s="49"/>
    </row>
    <row r="182" spans="1:10" x14ac:dyDescent="0.55000000000000004">
      <c r="C182" s="70"/>
      <c r="D182"/>
      <c r="G182" s="49"/>
    </row>
    <row r="183" spans="1:10" x14ac:dyDescent="0.55000000000000004">
      <c r="B183" s="6" t="s">
        <v>120</v>
      </c>
      <c r="C183" s="56"/>
      <c r="D183"/>
      <c r="E183" s="88">
        <f>SUM(E174:E182)</f>
        <v>2919</v>
      </c>
      <c r="G183" s="13"/>
    </row>
    <row r="184" spans="1:10" x14ac:dyDescent="0.55000000000000004">
      <c r="C184" s="56"/>
      <c r="D184"/>
      <c r="G184" s="13"/>
      <c r="I184" s="4"/>
    </row>
    <row r="185" spans="1:10" x14ac:dyDescent="0.55000000000000004">
      <c r="C185" s="56"/>
      <c r="D185"/>
      <c r="G185" s="13"/>
      <c r="I185" s="4"/>
    </row>
    <row r="186" spans="1:10" x14ac:dyDescent="0.55000000000000004">
      <c r="D186" s="31"/>
      <c r="E186" s="72"/>
      <c r="G186" s="13"/>
    </row>
    <row r="187" spans="1:10" x14ac:dyDescent="0.55000000000000004">
      <c r="A187" s="50">
        <v>13</v>
      </c>
      <c r="B187" s="6" t="s">
        <v>121</v>
      </c>
      <c r="E187" s="73"/>
      <c r="G187" s="49"/>
    </row>
    <row r="188" spans="1:10" x14ac:dyDescent="0.55000000000000004">
      <c r="B188" s="13" t="s">
        <v>137</v>
      </c>
      <c r="C188" s="49"/>
      <c r="D188" s="49"/>
      <c r="E188" s="71">
        <v>50</v>
      </c>
      <c r="I188" s="4"/>
    </row>
    <row r="189" spans="1:10" x14ac:dyDescent="0.55000000000000004">
      <c r="B189" s="13" t="s">
        <v>122</v>
      </c>
      <c r="C189" s="49"/>
      <c r="D189" s="57"/>
      <c r="E189" s="71">
        <v>50</v>
      </c>
      <c r="I189" s="4"/>
    </row>
    <row r="190" spans="1:10" s="11" customFormat="1" x14ac:dyDescent="0.55000000000000004">
      <c r="A190" s="74"/>
      <c r="B190" s="58" t="s">
        <v>166</v>
      </c>
      <c r="C190" s="71"/>
      <c r="D190" s="75"/>
      <c r="E190" s="71">
        <v>92</v>
      </c>
      <c r="I190" s="4"/>
    </row>
    <row r="191" spans="1:10" x14ac:dyDescent="0.55000000000000004">
      <c r="B191" s="6" t="s">
        <v>120</v>
      </c>
      <c r="D191" s="57"/>
      <c r="E191" s="86">
        <f>SUM(E188:E190)</f>
        <v>192</v>
      </c>
      <c r="I191" s="4"/>
    </row>
    <row r="192" spans="1:10" x14ac:dyDescent="0.55000000000000004">
      <c r="D192" s="57"/>
      <c r="E192" s="72"/>
      <c r="I192" s="4"/>
    </row>
    <row r="193" spans="1:10" x14ac:dyDescent="0.55000000000000004">
      <c r="E193" s="72"/>
      <c r="F193" s="4"/>
      <c r="G193" s="4"/>
      <c r="H193" s="4"/>
      <c r="J193" s="4"/>
    </row>
    <row r="194" spans="1:10" x14ac:dyDescent="0.55000000000000004">
      <c r="A194" s="50">
        <v>14</v>
      </c>
      <c r="B194" s="6" t="s">
        <v>123</v>
      </c>
      <c r="E194" s="72"/>
      <c r="F194" s="4"/>
      <c r="G194" s="4"/>
      <c r="H194" s="4"/>
      <c r="J194" s="4"/>
    </row>
    <row r="195" spans="1:10" x14ac:dyDescent="0.55000000000000004">
      <c r="B195" s="13" t="s">
        <v>124</v>
      </c>
      <c r="C195" s="49"/>
      <c r="D195" s="49"/>
      <c r="E195" s="71">
        <v>74.7</v>
      </c>
      <c r="F195" s="4"/>
      <c r="G195" s="4"/>
      <c r="H195" s="4"/>
      <c r="J195" s="4"/>
    </row>
    <row r="196" spans="1:10" x14ac:dyDescent="0.55000000000000004">
      <c r="B196" s="13"/>
      <c r="C196" s="49"/>
      <c r="D196" s="49"/>
      <c r="E196" s="71"/>
      <c r="F196" s="4"/>
      <c r="G196" s="4"/>
      <c r="H196" s="4"/>
      <c r="J196" s="4"/>
    </row>
    <row r="197" spans="1:10" x14ac:dyDescent="0.55000000000000004">
      <c r="B197" s="6" t="s">
        <v>120</v>
      </c>
      <c r="E197" s="86">
        <f>SUM(E195:E195)</f>
        <v>74.7</v>
      </c>
      <c r="F197" s="4"/>
      <c r="G197" s="4"/>
      <c r="J197" s="4"/>
    </row>
    <row r="198" spans="1:10" x14ac:dyDescent="0.55000000000000004">
      <c r="E198" s="86"/>
      <c r="F198" s="4"/>
      <c r="G198" s="4"/>
      <c r="J198" s="4"/>
    </row>
    <row r="199" spans="1:10" x14ac:dyDescent="0.55000000000000004">
      <c r="A199" s="50">
        <v>15</v>
      </c>
      <c r="B199" s="6" t="s">
        <v>160</v>
      </c>
      <c r="E199" s="86"/>
      <c r="F199" s="4"/>
      <c r="G199" s="4"/>
      <c r="J199" s="4"/>
    </row>
    <row r="200" spans="1:10" x14ac:dyDescent="0.55000000000000004">
      <c r="E200" s="86"/>
      <c r="F200" s="4"/>
      <c r="G200" s="4"/>
      <c r="J200" s="4"/>
    </row>
    <row r="201" spans="1:10" x14ac:dyDescent="0.55000000000000004">
      <c r="B201" s="13" t="s">
        <v>161</v>
      </c>
      <c r="E201" s="86">
        <v>420</v>
      </c>
      <c r="F201" s="4"/>
      <c r="G201" s="4"/>
      <c r="J201" s="4"/>
    </row>
    <row r="202" spans="1:10" x14ac:dyDescent="0.55000000000000004">
      <c r="B202" s="13" t="s">
        <v>162</v>
      </c>
      <c r="E202" s="94">
        <v>103.1</v>
      </c>
      <c r="F202" s="4"/>
      <c r="G202" s="4"/>
      <c r="J202" s="4"/>
    </row>
    <row r="203" spans="1:10" x14ac:dyDescent="0.55000000000000004">
      <c r="E203" s="86">
        <v>523.1</v>
      </c>
      <c r="F203" s="4"/>
      <c r="G203" s="4"/>
      <c r="J203" s="4"/>
    </row>
    <row r="204" spans="1:10" x14ac:dyDescent="0.55000000000000004">
      <c r="E204" s="86"/>
      <c r="F204" s="4"/>
      <c r="G204" s="4"/>
      <c r="J204" s="4"/>
    </row>
    <row r="205" spans="1:10" x14ac:dyDescent="0.55000000000000004">
      <c r="B205" s="13" t="s">
        <v>141</v>
      </c>
      <c r="E205" s="86">
        <v>406.2</v>
      </c>
      <c r="F205" s="4"/>
      <c r="G205" s="4"/>
      <c r="J205" s="4"/>
    </row>
    <row r="206" spans="1:10" x14ac:dyDescent="0.55000000000000004">
      <c r="E206" s="86"/>
      <c r="F206" s="4"/>
      <c r="G206" s="4"/>
      <c r="J206" s="4"/>
    </row>
    <row r="207" spans="1:10" x14ac:dyDescent="0.55000000000000004">
      <c r="B207" s="6" t="s">
        <v>169</v>
      </c>
      <c r="E207" s="86">
        <v>116.9</v>
      </c>
      <c r="F207" s="4"/>
      <c r="G207" s="4"/>
      <c r="J207" s="4"/>
    </row>
    <row r="208" spans="1:10" x14ac:dyDescent="0.55000000000000004">
      <c r="E208" s="86"/>
      <c r="F208" s="4"/>
      <c r="G208" s="4"/>
      <c r="J208" s="4"/>
    </row>
    <row r="209" spans="1:10" x14ac:dyDescent="0.55000000000000004">
      <c r="E209" s="86"/>
      <c r="F209" s="4"/>
      <c r="G209" s="4"/>
      <c r="J209" s="4"/>
    </row>
    <row r="210" spans="1:10" x14ac:dyDescent="0.55000000000000004">
      <c r="E210" s="86"/>
      <c r="F210" s="4"/>
      <c r="G210" s="4"/>
      <c r="J210" s="4"/>
    </row>
    <row r="211" spans="1:10" x14ac:dyDescent="0.55000000000000004">
      <c r="E211" s="86"/>
      <c r="F211" s="4"/>
      <c r="G211" s="4"/>
      <c r="J211" s="4"/>
    </row>
    <row r="212" spans="1:10" x14ac:dyDescent="0.55000000000000004">
      <c r="E212" s="72"/>
      <c r="F212" s="4"/>
      <c r="G212" s="4"/>
      <c r="J212" s="4"/>
    </row>
    <row r="213" spans="1:10" x14ac:dyDescent="0.55000000000000004">
      <c r="A213" s="50">
        <v>16</v>
      </c>
      <c r="B213" s="6" t="s">
        <v>33</v>
      </c>
      <c r="E213" s="72"/>
      <c r="F213" s="4"/>
      <c r="G213" s="4"/>
      <c r="J213" s="4"/>
    </row>
    <row r="214" spans="1:10" x14ac:dyDescent="0.55000000000000004">
      <c r="B214" s="13" t="s">
        <v>138</v>
      </c>
      <c r="E214" s="72">
        <v>289</v>
      </c>
      <c r="F214" s="4"/>
      <c r="G214" s="36"/>
      <c r="H214" s="13"/>
      <c r="J214" s="4"/>
    </row>
    <row r="215" spans="1:10" x14ac:dyDescent="0.55000000000000004">
      <c r="B215" s="13"/>
      <c r="E215" s="72"/>
      <c r="F215" s="4"/>
      <c r="G215" s="4"/>
      <c r="H215" s="13"/>
      <c r="J215" s="4"/>
    </row>
    <row r="216" spans="1:10" s="4" customFormat="1" x14ac:dyDescent="0.55000000000000004">
      <c r="A216" s="50"/>
      <c r="B216" s="6" t="s">
        <v>120</v>
      </c>
      <c r="D216" s="31"/>
      <c r="E216" s="86">
        <f>SUM(E214:E214)</f>
        <v>289</v>
      </c>
      <c r="F216"/>
      <c r="G216"/>
      <c r="H216" s="58"/>
      <c r="I216" s="6"/>
      <c r="J216"/>
    </row>
    <row r="217" spans="1:10" s="4" customFormat="1" x14ac:dyDescent="0.55000000000000004">
      <c r="A217" s="50"/>
      <c r="B217" s="6"/>
      <c r="D217" s="31"/>
      <c r="E217" s="72"/>
      <c r="F217"/>
      <c r="G217"/>
      <c r="H217" s="13"/>
      <c r="I217"/>
      <c r="J217"/>
    </row>
    <row r="218" spans="1:10" s="39" customFormat="1" x14ac:dyDescent="0.55000000000000004">
      <c r="A218" s="50"/>
      <c r="B218" s="6"/>
      <c r="D218" s="57"/>
      <c r="E218" s="72"/>
      <c r="F218"/>
      <c r="G218"/>
      <c r="H218"/>
      <c r="I218"/>
      <c r="J218"/>
    </row>
    <row r="219" spans="1:10" x14ac:dyDescent="0.55000000000000004">
      <c r="A219" s="50">
        <v>17</v>
      </c>
      <c r="B219" s="6" t="s">
        <v>125</v>
      </c>
      <c r="E219" s="77"/>
    </row>
    <row r="220" spans="1:10" x14ac:dyDescent="0.55000000000000004">
      <c r="B220" s="6" t="s">
        <v>139</v>
      </c>
      <c r="E220" s="77"/>
    </row>
    <row r="221" spans="1:10" x14ac:dyDescent="0.55000000000000004">
      <c r="B221" s="13" t="s">
        <v>180</v>
      </c>
      <c r="E221" s="93">
        <v>104</v>
      </c>
    </row>
    <row r="222" spans="1:10" x14ac:dyDescent="0.55000000000000004">
      <c r="B222" s="13" t="s">
        <v>170</v>
      </c>
      <c r="C222" s="49"/>
      <c r="D222" s="49"/>
      <c r="E222" s="71">
        <v>200</v>
      </c>
    </row>
    <row r="223" spans="1:10" x14ac:dyDescent="0.55000000000000004">
      <c r="B223" s="13" t="s">
        <v>171</v>
      </c>
      <c r="C223" s="49"/>
      <c r="D223" s="49"/>
      <c r="E223" s="71">
        <v>100</v>
      </c>
    </row>
    <row r="224" spans="1:10" x14ac:dyDescent="0.55000000000000004">
      <c r="B224" s="13" t="s">
        <v>172</v>
      </c>
      <c r="C224" s="49"/>
      <c r="D224" s="49"/>
      <c r="E224" s="71">
        <v>100</v>
      </c>
    </row>
    <row r="225" spans="1:5" x14ac:dyDescent="0.55000000000000004">
      <c r="B225" s="46" t="s">
        <v>126</v>
      </c>
      <c r="E225" s="72">
        <f>SUM(E221:E224)</f>
        <v>504</v>
      </c>
    </row>
    <row r="226" spans="1:5" x14ac:dyDescent="0.55000000000000004">
      <c r="B226" s="6" t="s">
        <v>140</v>
      </c>
      <c r="E226" s="72"/>
    </row>
    <row r="227" spans="1:5" x14ac:dyDescent="0.55000000000000004">
      <c r="B227" s="71" t="s">
        <v>127</v>
      </c>
      <c r="E227" s="78"/>
    </row>
    <row r="228" spans="1:5" x14ac:dyDescent="0.55000000000000004">
      <c r="B228" s="71" t="s">
        <v>128</v>
      </c>
      <c r="E228" s="78">
        <v>375</v>
      </c>
    </row>
    <row r="229" spans="1:5" x14ac:dyDescent="0.55000000000000004">
      <c r="B229" s="79" t="s">
        <v>129</v>
      </c>
      <c r="E229" s="80">
        <f>SUM(E227:E228)</f>
        <v>375</v>
      </c>
    </row>
    <row r="230" spans="1:5" x14ac:dyDescent="0.55000000000000004">
      <c r="B230" s="79" t="s">
        <v>182</v>
      </c>
      <c r="E230" s="80">
        <f>E225+E229</f>
        <v>879</v>
      </c>
    </row>
    <row r="231" spans="1:5" x14ac:dyDescent="0.55000000000000004">
      <c r="B231" s="81" t="s">
        <v>181</v>
      </c>
      <c r="E231" s="78"/>
    </row>
    <row r="232" spans="1:5" x14ac:dyDescent="0.55000000000000004">
      <c r="B232" s="82" t="s">
        <v>143</v>
      </c>
      <c r="E232" s="78">
        <v>74.7</v>
      </c>
    </row>
    <row r="233" spans="1:5" x14ac:dyDescent="0.55000000000000004">
      <c r="B233" s="82" t="s">
        <v>155</v>
      </c>
      <c r="E233" s="87">
        <v>209.58</v>
      </c>
    </row>
    <row r="234" spans="1:5" x14ac:dyDescent="0.55000000000000004">
      <c r="B234" s="82" t="s">
        <v>156</v>
      </c>
      <c r="E234" s="87">
        <v>143.88</v>
      </c>
    </row>
    <row r="235" spans="1:5" x14ac:dyDescent="0.55000000000000004">
      <c r="B235" s="82" t="s">
        <v>144</v>
      </c>
      <c r="E235" s="87">
        <v>65.97</v>
      </c>
    </row>
    <row r="236" spans="1:5" x14ac:dyDescent="0.55000000000000004">
      <c r="B236" s="79" t="s">
        <v>183</v>
      </c>
      <c r="E236" s="78">
        <f>SUM(E232:E235)</f>
        <v>494.13</v>
      </c>
    </row>
    <row r="237" spans="1:5" x14ac:dyDescent="0.55000000000000004">
      <c r="B237" s="79"/>
      <c r="E237" s="78"/>
    </row>
    <row r="238" spans="1:5" x14ac:dyDescent="0.55000000000000004">
      <c r="B238" s="6" t="s">
        <v>130</v>
      </c>
      <c r="E238" s="86">
        <f>E225+E229+E236</f>
        <v>1373.13</v>
      </c>
    </row>
    <row r="239" spans="1:5" x14ac:dyDescent="0.55000000000000004">
      <c r="E239" s="72"/>
    </row>
    <row r="240" spans="1:5" x14ac:dyDescent="0.55000000000000004">
      <c r="A240" s="50">
        <v>18</v>
      </c>
      <c r="B240" s="6" t="s">
        <v>131</v>
      </c>
      <c r="E240" s="72"/>
    </row>
    <row r="241" spans="2:5" x14ac:dyDescent="0.55000000000000004">
      <c r="B241" s="38" t="s">
        <v>168</v>
      </c>
      <c r="C241" s="83"/>
      <c r="E241" s="76">
        <v>480</v>
      </c>
    </row>
    <row r="242" spans="2:5" x14ac:dyDescent="0.55000000000000004">
      <c r="B242" s="38" t="s">
        <v>167</v>
      </c>
      <c r="C242" s="83"/>
      <c r="E242" s="76">
        <v>384</v>
      </c>
    </row>
    <row r="243" spans="2:5" x14ac:dyDescent="0.55000000000000004">
      <c r="B243" s="84" t="s">
        <v>184</v>
      </c>
      <c r="C243" s="83"/>
      <c r="E243" s="76"/>
    </row>
    <row r="244" spans="2:5" x14ac:dyDescent="0.55000000000000004">
      <c r="B244" s="38" t="s">
        <v>132</v>
      </c>
      <c r="C244" s="83"/>
      <c r="E244" s="76">
        <v>160</v>
      </c>
    </row>
    <row r="245" spans="2:5" x14ac:dyDescent="0.55000000000000004">
      <c r="B245" s="38" t="s">
        <v>98</v>
      </c>
      <c r="C245" s="83"/>
      <c r="E245" s="76">
        <v>350</v>
      </c>
    </row>
    <row r="246" spans="2:5" x14ac:dyDescent="0.55000000000000004">
      <c r="B246" s="38" t="s">
        <v>83</v>
      </c>
      <c r="C246" s="83"/>
      <c r="E246" s="76">
        <v>350</v>
      </c>
    </row>
    <row r="247" spans="2:5" x14ac:dyDescent="0.55000000000000004">
      <c r="B247" s="38" t="s">
        <v>133</v>
      </c>
      <c r="C247" s="83"/>
      <c r="E247" s="76">
        <v>42</v>
      </c>
    </row>
    <row r="248" spans="2:5" x14ac:dyDescent="0.55000000000000004">
      <c r="B248" s="38" t="s">
        <v>146</v>
      </c>
      <c r="C248" s="83"/>
      <c r="E248" s="76">
        <v>30</v>
      </c>
    </row>
    <row r="249" spans="2:5" x14ac:dyDescent="0.55000000000000004">
      <c r="B249" s="85" t="s">
        <v>134</v>
      </c>
      <c r="E249" s="54">
        <v>50</v>
      </c>
    </row>
    <row r="250" spans="2:5" x14ac:dyDescent="0.55000000000000004">
      <c r="B250" s="58" t="s">
        <v>135</v>
      </c>
      <c r="E250" s="71">
        <v>100</v>
      </c>
    </row>
    <row r="251" spans="2:5" x14ac:dyDescent="0.55000000000000004">
      <c r="B251" s="58" t="s">
        <v>145</v>
      </c>
      <c r="E251" s="71">
        <v>63.87</v>
      </c>
    </row>
    <row r="252" spans="2:5" x14ac:dyDescent="0.55000000000000004">
      <c r="E252" s="25">
        <f>SUM(E241:E251)</f>
        <v>2009.87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66"/>
  <sheetViews>
    <sheetView topLeftCell="A28" workbookViewId="0">
      <selection activeCell="F36" sqref="F36"/>
    </sheetView>
  </sheetViews>
  <sheetFormatPr defaultColWidth="10.15625" defaultRowHeight="15.3" x14ac:dyDescent="0.55000000000000004"/>
  <cols>
    <col min="1" max="1" width="61.41796875" style="4" customWidth="1"/>
    <col min="2" max="2" width="8" style="28" customWidth="1"/>
    <col min="3" max="3" width="6.15625" style="28" customWidth="1"/>
    <col min="4" max="4" width="15.15625" style="28" customWidth="1"/>
    <col min="5" max="5" width="6.15625" style="28" customWidth="1"/>
    <col min="6" max="6" width="16.83984375" style="27" customWidth="1"/>
    <col min="7" max="7" width="10.41796875" customWidth="1"/>
    <col min="8" max="8" width="13.578125" bestFit="1" customWidth="1"/>
    <col min="9" max="9" width="10" customWidth="1"/>
    <col min="10" max="10" width="16.83984375" bestFit="1" customWidth="1"/>
    <col min="11" max="11" width="12.83984375" bestFit="1" customWidth="1"/>
    <col min="12" max="12" width="13.578125" bestFit="1" customWidth="1"/>
  </cols>
  <sheetData>
    <row r="1" spans="1:12" s="4" customFormat="1" ht="17.399999999999999" x14ac:dyDescent="0.55000000000000004">
      <c r="A1" s="1" t="s">
        <v>0</v>
      </c>
      <c r="B1" s="2"/>
      <c r="C1" s="2"/>
      <c r="D1" s="2"/>
      <c r="E1" s="2"/>
      <c r="F1" s="3"/>
    </row>
    <row r="2" spans="1:12" s="4" customFormat="1" ht="17.399999999999999" x14ac:dyDescent="0.55000000000000004">
      <c r="A2" s="1" t="s">
        <v>157</v>
      </c>
      <c r="B2" s="2"/>
      <c r="C2" s="2"/>
      <c r="D2" s="2"/>
      <c r="E2" s="2"/>
      <c r="F2" s="3"/>
      <c r="J2" s="4" t="s">
        <v>188</v>
      </c>
    </row>
    <row r="3" spans="1:12" ht="17.399999999999999" x14ac:dyDescent="0.55000000000000004">
      <c r="A3" s="1"/>
      <c r="B3" s="2"/>
      <c r="C3" s="2"/>
      <c r="D3" s="2"/>
      <c r="E3" s="2"/>
      <c r="F3" s="5" t="s">
        <v>1</v>
      </c>
      <c r="H3" s="6" t="s">
        <v>2</v>
      </c>
      <c r="J3" s="6" t="s">
        <v>3</v>
      </c>
    </row>
    <row r="4" spans="1:12" s="4" customFormat="1" ht="17.399999999999999" x14ac:dyDescent="0.55000000000000004">
      <c r="A4" s="1" t="s">
        <v>4</v>
      </c>
      <c r="B4" s="2" t="s">
        <v>5</v>
      </c>
      <c r="C4" s="2"/>
      <c r="D4" s="2"/>
      <c r="E4" s="2"/>
      <c r="F4" s="3" t="s">
        <v>158</v>
      </c>
      <c r="H4" s="4" t="s">
        <v>136</v>
      </c>
      <c r="I4" s="1"/>
      <c r="J4" s="2" t="s">
        <v>6</v>
      </c>
      <c r="K4" s="2"/>
      <c r="L4" s="7"/>
    </row>
    <row r="5" spans="1:12" ht="17.7" x14ac:dyDescent="0.6">
      <c r="A5" s="1"/>
      <c r="B5" s="2"/>
      <c r="C5" s="2"/>
      <c r="D5" s="2"/>
      <c r="E5" s="2"/>
      <c r="F5" s="8"/>
      <c r="I5" s="1"/>
      <c r="J5" s="2"/>
      <c r="K5" s="2"/>
      <c r="L5" s="9"/>
    </row>
    <row r="6" spans="1:12" ht="17.399999999999999" x14ac:dyDescent="0.55000000000000004">
      <c r="A6" s="1" t="s">
        <v>7</v>
      </c>
      <c r="B6" s="2">
        <v>1</v>
      </c>
      <c r="C6" s="2"/>
      <c r="D6" s="2"/>
      <c r="E6" s="2"/>
      <c r="F6" s="12">
        <v>2527.92</v>
      </c>
      <c r="H6" s="12">
        <v>2599.19</v>
      </c>
      <c r="I6" s="1"/>
      <c r="J6" s="10">
        <f>F6-H6</f>
        <v>-71.269999999999982</v>
      </c>
      <c r="K6" s="2"/>
    </row>
    <row r="7" spans="1:12" ht="17.399999999999999" x14ac:dyDescent="0.55000000000000004">
      <c r="A7" s="1" t="s">
        <v>8</v>
      </c>
      <c r="B7" s="2"/>
      <c r="C7" s="2"/>
      <c r="D7" s="2"/>
      <c r="E7" s="2"/>
      <c r="F7" s="12">
        <v>275</v>
      </c>
      <c r="H7" s="12">
        <v>105</v>
      </c>
      <c r="I7" s="1"/>
      <c r="J7" s="10">
        <f t="shared" ref="J7:J23" si="0">F7-H7</f>
        <v>170</v>
      </c>
      <c r="K7" s="2"/>
    </row>
    <row r="8" spans="1:12" ht="17.399999999999999" x14ac:dyDescent="0.55000000000000004">
      <c r="A8" s="1" t="s">
        <v>9</v>
      </c>
      <c r="B8" s="2" t="s">
        <v>10</v>
      </c>
      <c r="C8" s="2"/>
      <c r="D8" s="2"/>
      <c r="E8" s="2"/>
      <c r="F8" s="12">
        <v>235</v>
      </c>
      <c r="G8" s="11"/>
      <c r="H8" s="12">
        <v>269</v>
      </c>
      <c r="I8" s="1"/>
      <c r="J8" s="10">
        <f t="shared" si="0"/>
        <v>-34</v>
      </c>
      <c r="K8" s="2"/>
    </row>
    <row r="9" spans="1:12" ht="17.399999999999999" x14ac:dyDescent="0.55000000000000004">
      <c r="A9" s="1" t="s">
        <v>11</v>
      </c>
      <c r="B9" s="2" t="s">
        <v>12</v>
      </c>
      <c r="C9" s="2"/>
      <c r="D9" s="2"/>
      <c r="E9" s="2"/>
      <c r="F9" s="12">
        <v>2400</v>
      </c>
      <c r="G9" s="11"/>
      <c r="H9" s="12">
        <v>1916.99</v>
      </c>
      <c r="I9" s="1"/>
      <c r="J9" s="10">
        <f t="shared" si="0"/>
        <v>483.01</v>
      </c>
      <c r="K9" s="2"/>
      <c r="L9" s="12"/>
    </row>
    <row r="10" spans="1:12" ht="17.399999999999999" x14ac:dyDescent="0.55000000000000004">
      <c r="A10" s="1" t="s">
        <v>13</v>
      </c>
      <c r="B10" s="2">
        <v>3</v>
      </c>
      <c r="C10" s="2"/>
      <c r="D10" s="2"/>
      <c r="E10" s="2"/>
      <c r="F10" s="12">
        <v>-366.7</v>
      </c>
      <c r="G10" s="11"/>
      <c r="H10" s="12">
        <v>-480.31</v>
      </c>
      <c r="I10" s="1"/>
      <c r="J10" s="10">
        <f t="shared" si="0"/>
        <v>113.61000000000001</v>
      </c>
      <c r="K10" s="2"/>
      <c r="L10" s="12"/>
    </row>
    <row r="11" spans="1:12" ht="17.399999999999999" x14ac:dyDescent="0.55000000000000004">
      <c r="A11" s="1" t="s">
        <v>14</v>
      </c>
      <c r="B11" s="2" t="s">
        <v>15</v>
      </c>
      <c r="C11" s="2"/>
      <c r="D11" s="2"/>
      <c r="E11" s="2"/>
      <c r="F11" s="12">
        <v>465</v>
      </c>
      <c r="G11" s="11"/>
      <c r="H11" s="12">
        <v>415</v>
      </c>
      <c r="I11" s="1"/>
      <c r="J11" s="10">
        <f t="shared" si="0"/>
        <v>50</v>
      </c>
      <c r="K11" s="2"/>
      <c r="L11" s="12"/>
    </row>
    <row r="12" spans="1:12" ht="17.399999999999999" x14ac:dyDescent="0.55000000000000004">
      <c r="A12" s="1" t="s">
        <v>16</v>
      </c>
      <c r="B12" s="2">
        <v>4</v>
      </c>
      <c r="C12" s="2"/>
      <c r="D12" s="2"/>
      <c r="E12" s="2"/>
      <c r="F12" s="12">
        <v>-73.930000000000007</v>
      </c>
      <c r="H12" s="12">
        <v>-12.48</v>
      </c>
      <c r="I12" s="1"/>
      <c r="J12" s="10">
        <f t="shared" si="0"/>
        <v>-61.45</v>
      </c>
      <c r="K12" s="2"/>
      <c r="L12" s="12"/>
    </row>
    <row r="13" spans="1:12" ht="17.399999999999999" x14ac:dyDescent="0.55000000000000004">
      <c r="A13" s="1" t="s">
        <v>17</v>
      </c>
      <c r="B13" s="2">
        <v>5</v>
      </c>
      <c r="C13" s="2"/>
      <c r="D13" s="2"/>
      <c r="E13" s="2"/>
      <c r="F13" s="12">
        <v>432</v>
      </c>
      <c r="H13" s="12">
        <v>331.6</v>
      </c>
      <c r="I13" s="1"/>
      <c r="J13" s="10">
        <f t="shared" si="0"/>
        <v>100.39999999999998</v>
      </c>
      <c r="K13" s="2"/>
    </row>
    <row r="14" spans="1:12" ht="17.399999999999999" x14ac:dyDescent="0.55000000000000004">
      <c r="A14" s="1" t="s">
        <v>18</v>
      </c>
      <c r="B14" s="2">
        <v>6</v>
      </c>
      <c r="C14" s="2"/>
      <c r="D14" s="2"/>
      <c r="E14" s="2"/>
      <c r="F14" s="12">
        <v>460</v>
      </c>
      <c r="H14" s="12">
        <v>322.39999999999998</v>
      </c>
      <c r="I14" s="1"/>
      <c r="J14" s="10">
        <f t="shared" si="0"/>
        <v>137.60000000000002</v>
      </c>
      <c r="K14" s="2"/>
    </row>
    <row r="15" spans="1:12" ht="17.399999999999999" x14ac:dyDescent="0.55000000000000004">
      <c r="A15" s="1" t="s">
        <v>19</v>
      </c>
      <c r="B15" s="2">
        <v>7</v>
      </c>
      <c r="C15" s="2"/>
      <c r="D15" s="2"/>
      <c r="E15" s="2"/>
      <c r="F15" s="12">
        <v>1000.32</v>
      </c>
      <c r="H15" s="12">
        <v>-424.97</v>
      </c>
      <c r="I15" s="1"/>
      <c r="J15" s="10">
        <f t="shared" si="0"/>
        <v>1425.29</v>
      </c>
      <c r="K15" s="2"/>
    </row>
    <row r="16" spans="1:12" ht="17.399999999999999" x14ac:dyDescent="0.55000000000000004">
      <c r="A16" s="1" t="s">
        <v>20</v>
      </c>
      <c r="B16" s="2">
        <v>8</v>
      </c>
      <c r="C16" s="2"/>
      <c r="D16" s="2"/>
      <c r="E16" s="2"/>
      <c r="F16" s="12">
        <v>-21.54</v>
      </c>
      <c r="H16" s="12">
        <v>-69.78</v>
      </c>
      <c r="I16" s="1"/>
      <c r="J16" s="10">
        <f t="shared" si="0"/>
        <v>48.24</v>
      </c>
      <c r="K16" s="2"/>
    </row>
    <row r="17" spans="1:12" ht="17.399999999999999" x14ac:dyDescent="0.55000000000000004">
      <c r="A17" s="1" t="s">
        <v>21</v>
      </c>
      <c r="B17" s="2">
        <v>9</v>
      </c>
      <c r="C17" s="2"/>
      <c r="D17" s="2"/>
      <c r="E17" s="2"/>
      <c r="F17" s="12">
        <v>-29</v>
      </c>
      <c r="H17" s="12">
        <v>-22</v>
      </c>
      <c r="I17" s="1"/>
      <c r="J17" s="10">
        <f t="shared" si="0"/>
        <v>-7</v>
      </c>
      <c r="K17" s="2"/>
    </row>
    <row r="18" spans="1:12" ht="17.399999999999999" x14ac:dyDescent="0.55000000000000004">
      <c r="A18" s="1" t="s">
        <v>22</v>
      </c>
      <c r="B18" s="2">
        <v>10</v>
      </c>
      <c r="C18" s="2"/>
      <c r="D18" s="2"/>
      <c r="E18" s="2"/>
      <c r="F18" s="12">
        <v>2</v>
      </c>
      <c r="H18" s="12">
        <v>-27.2</v>
      </c>
      <c r="I18" s="1"/>
      <c r="J18" s="10">
        <f t="shared" si="0"/>
        <v>29.2</v>
      </c>
      <c r="K18" s="2"/>
    </row>
    <row r="19" spans="1:12" ht="17.399999999999999" x14ac:dyDescent="0.55000000000000004">
      <c r="A19" s="1" t="s">
        <v>164</v>
      </c>
      <c r="B19" s="2"/>
      <c r="C19" s="2"/>
      <c r="D19" s="2"/>
      <c r="E19" s="2"/>
      <c r="F19" s="12">
        <v>0</v>
      </c>
      <c r="H19" s="12">
        <v>-56</v>
      </c>
      <c r="I19" s="1"/>
      <c r="J19" s="10">
        <f t="shared" si="0"/>
        <v>56</v>
      </c>
      <c r="K19" s="2"/>
      <c r="L19" s="13"/>
    </row>
    <row r="20" spans="1:12" ht="17.399999999999999" x14ac:dyDescent="0.55000000000000004">
      <c r="A20" s="1" t="s">
        <v>165</v>
      </c>
      <c r="B20" s="2"/>
      <c r="C20" s="2"/>
      <c r="D20" s="2"/>
      <c r="E20" s="2"/>
      <c r="F20" s="12">
        <v>0</v>
      </c>
      <c r="H20" s="12">
        <v>-95</v>
      </c>
      <c r="I20" s="1"/>
      <c r="J20" s="10">
        <f t="shared" si="0"/>
        <v>95</v>
      </c>
      <c r="K20" s="2"/>
      <c r="L20" s="13"/>
    </row>
    <row r="21" spans="1:12" ht="17.399999999999999" x14ac:dyDescent="0.55000000000000004">
      <c r="A21" s="1" t="s">
        <v>23</v>
      </c>
      <c r="B21" s="2">
        <v>11</v>
      </c>
      <c r="C21" s="2"/>
      <c r="D21" s="2"/>
      <c r="E21" s="2"/>
      <c r="F21" s="12">
        <v>-243.02</v>
      </c>
      <c r="H21" s="12">
        <v>-105.99</v>
      </c>
      <c r="I21" s="1"/>
      <c r="J21" s="10">
        <f t="shared" si="0"/>
        <v>-137.03000000000003</v>
      </c>
      <c r="K21" s="2"/>
    </row>
    <row r="22" spans="1:12" ht="17.399999999999999" x14ac:dyDescent="0.55000000000000004">
      <c r="A22" s="1" t="s">
        <v>24</v>
      </c>
      <c r="B22" s="2">
        <v>11</v>
      </c>
      <c r="C22" s="2"/>
      <c r="D22" s="2"/>
      <c r="E22" s="2"/>
      <c r="F22" s="12">
        <v>219</v>
      </c>
      <c r="H22" s="12">
        <v>105.99</v>
      </c>
      <c r="I22" s="1"/>
      <c r="J22" s="10">
        <f t="shared" si="0"/>
        <v>113.01</v>
      </c>
      <c r="K22" s="2"/>
    </row>
    <row r="23" spans="1:12" ht="17.399999999999999" x14ac:dyDescent="0.55000000000000004">
      <c r="A23" s="1" t="s">
        <v>25</v>
      </c>
      <c r="B23" s="2"/>
      <c r="C23" s="2"/>
      <c r="D23" s="2"/>
      <c r="E23" s="2"/>
      <c r="F23" s="12">
        <v>0.97</v>
      </c>
      <c r="H23" s="12">
        <v>62.74</v>
      </c>
      <c r="I23" s="1"/>
      <c r="J23" s="10">
        <f t="shared" si="0"/>
        <v>-61.77</v>
      </c>
      <c r="K23" s="2"/>
    </row>
    <row r="24" spans="1:12" ht="17.399999999999999" x14ac:dyDescent="0.55000000000000004">
      <c r="A24" s="1" t="s">
        <v>26</v>
      </c>
      <c r="B24" s="2"/>
      <c r="C24" s="2"/>
      <c r="D24" s="2"/>
      <c r="E24" s="2"/>
      <c r="F24" s="14">
        <f>SUM(F6:F23)</f>
        <v>7283.0199999999995</v>
      </c>
      <c r="H24" s="14">
        <f>SUM(H6:H23)</f>
        <v>4834.18</v>
      </c>
      <c r="I24" s="1"/>
      <c r="J24" s="10">
        <f>SUM(J6:J23)</f>
        <v>2448.8399999999997</v>
      </c>
      <c r="K24" s="2"/>
      <c r="L24" s="12"/>
    </row>
    <row r="25" spans="1:12" ht="17.399999999999999" x14ac:dyDescent="0.55000000000000004">
      <c r="A25" s="1"/>
      <c r="B25" s="2"/>
      <c r="C25" s="2"/>
      <c r="D25" s="2"/>
      <c r="E25" s="2"/>
      <c r="F25" s="5"/>
      <c r="H25" s="15"/>
      <c r="I25" s="1"/>
      <c r="J25" s="10"/>
      <c r="K25" s="10"/>
      <c r="L25" s="16"/>
    </row>
    <row r="26" spans="1:12" ht="17.399999999999999" x14ac:dyDescent="0.55000000000000004">
      <c r="A26" s="1" t="s">
        <v>27</v>
      </c>
      <c r="B26" s="2"/>
      <c r="C26" s="2"/>
      <c r="D26" s="2"/>
      <c r="E26" s="2"/>
      <c r="F26" s="5"/>
      <c r="H26" s="15"/>
      <c r="I26" s="1"/>
      <c r="J26" s="4" t="s">
        <v>188</v>
      </c>
      <c r="K26" s="2"/>
      <c r="L26" s="12"/>
    </row>
    <row r="27" spans="1:12" ht="17.399999999999999" x14ac:dyDescent="0.55000000000000004">
      <c r="A27" s="1"/>
      <c r="B27" s="2"/>
      <c r="C27" s="2"/>
      <c r="D27" s="2"/>
      <c r="E27" s="2"/>
      <c r="F27" s="5"/>
      <c r="H27" s="15"/>
      <c r="I27" s="1"/>
      <c r="J27" s="6" t="s">
        <v>190</v>
      </c>
      <c r="K27" s="2"/>
      <c r="L27" s="12"/>
    </row>
    <row r="28" spans="1:12" ht="17.399999999999999" x14ac:dyDescent="0.55000000000000004">
      <c r="A28" s="1" t="s">
        <v>28</v>
      </c>
      <c r="B28" s="2"/>
      <c r="C28" s="2"/>
      <c r="D28" s="2"/>
      <c r="E28" s="2"/>
      <c r="F28" s="12">
        <v>375</v>
      </c>
      <c r="H28" s="12">
        <v>300</v>
      </c>
      <c r="I28" s="1"/>
      <c r="J28" s="10">
        <f>H28-F28</f>
        <v>-75</v>
      </c>
      <c r="K28" s="2"/>
      <c r="L28" s="12"/>
    </row>
    <row r="29" spans="1:12" ht="17.399999999999999" x14ac:dyDescent="0.55000000000000004">
      <c r="A29" s="1" t="s">
        <v>29</v>
      </c>
      <c r="B29" s="2"/>
      <c r="C29" s="2"/>
      <c r="D29" s="2"/>
      <c r="E29" s="2"/>
      <c r="F29" s="12">
        <v>360</v>
      </c>
      <c r="H29" s="12">
        <v>180</v>
      </c>
      <c r="I29" s="1"/>
      <c r="J29" s="10">
        <f t="shared" ref="J29:J45" si="1">H29-F29</f>
        <v>-180</v>
      </c>
      <c r="K29" s="2"/>
    </row>
    <row r="30" spans="1:12" ht="17.399999999999999" x14ac:dyDescent="0.55000000000000004">
      <c r="A30" s="1" t="s">
        <v>30</v>
      </c>
      <c r="B30" s="2"/>
      <c r="C30" s="2"/>
      <c r="D30" s="2"/>
      <c r="E30" s="2"/>
      <c r="F30" s="5">
        <v>248.26</v>
      </c>
      <c r="G30" s="17"/>
      <c r="H30" s="12">
        <v>0</v>
      </c>
      <c r="I30" s="1"/>
      <c r="J30" s="10">
        <f t="shared" si="1"/>
        <v>-248.26</v>
      </c>
      <c r="K30" s="2"/>
    </row>
    <row r="31" spans="1:12" ht="17.399999999999999" x14ac:dyDescent="0.55000000000000004">
      <c r="A31" s="1" t="s">
        <v>31</v>
      </c>
      <c r="B31" s="2">
        <v>12</v>
      </c>
      <c r="C31" s="2"/>
      <c r="D31" s="2"/>
      <c r="E31" s="2"/>
      <c r="F31" s="12">
        <v>2919</v>
      </c>
      <c r="H31" s="12">
        <v>2777</v>
      </c>
      <c r="I31" s="1"/>
      <c r="J31" s="10">
        <f t="shared" si="1"/>
        <v>-142</v>
      </c>
      <c r="K31" s="2"/>
    </row>
    <row r="32" spans="1:12" ht="17.399999999999999" x14ac:dyDescent="0.55000000000000004">
      <c r="A32" s="1" t="s">
        <v>32</v>
      </c>
      <c r="B32" s="2"/>
      <c r="C32" s="2"/>
      <c r="D32" s="2"/>
      <c r="E32" s="2"/>
      <c r="F32" s="12">
        <v>59.4</v>
      </c>
      <c r="H32" s="12">
        <v>142.5</v>
      </c>
      <c r="I32" s="1"/>
      <c r="J32" s="10">
        <f t="shared" si="1"/>
        <v>83.1</v>
      </c>
      <c r="K32" s="2"/>
    </row>
    <row r="33" spans="1:12" ht="17.399999999999999" x14ac:dyDescent="0.55000000000000004">
      <c r="A33" s="1" t="s">
        <v>33</v>
      </c>
      <c r="B33" s="2">
        <v>16</v>
      </c>
      <c r="C33" s="2"/>
      <c r="D33" s="2"/>
      <c r="E33" s="2"/>
      <c r="F33" s="12">
        <v>289</v>
      </c>
      <c r="H33" s="12">
        <v>286.32</v>
      </c>
      <c r="I33" s="1"/>
      <c r="J33" s="10">
        <f t="shared" si="1"/>
        <v>-2.6800000000000068</v>
      </c>
      <c r="K33" s="2"/>
    </row>
    <row r="34" spans="1:12" ht="17.399999999999999" x14ac:dyDescent="0.55000000000000004">
      <c r="A34" s="1" t="s">
        <v>34</v>
      </c>
      <c r="B34" s="2"/>
      <c r="C34" s="2"/>
      <c r="D34" s="2"/>
      <c r="E34" s="2"/>
      <c r="F34" s="12">
        <v>139.5</v>
      </c>
      <c r="H34" s="12">
        <v>-30</v>
      </c>
      <c r="I34" s="1"/>
      <c r="J34" s="10">
        <f t="shared" si="1"/>
        <v>-169.5</v>
      </c>
      <c r="K34" s="2"/>
    </row>
    <row r="35" spans="1:12" ht="17.399999999999999" x14ac:dyDescent="0.55000000000000004">
      <c r="A35" s="1" t="s">
        <v>35</v>
      </c>
      <c r="B35" s="2"/>
      <c r="C35" s="2"/>
      <c r="D35" s="2"/>
      <c r="E35" s="2"/>
      <c r="F35" s="5">
        <v>63.87</v>
      </c>
      <c r="H35" s="12">
        <v>83.21</v>
      </c>
      <c r="I35" s="1"/>
      <c r="J35" s="10">
        <f t="shared" si="1"/>
        <v>19.339999999999996</v>
      </c>
      <c r="K35" s="2"/>
    </row>
    <row r="36" spans="1:12" ht="17.399999999999999" x14ac:dyDescent="0.55000000000000004">
      <c r="A36" s="1" t="s">
        <v>36</v>
      </c>
      <c r="B36" s="2">
        <v>13</v>
      </c>
      <c r="C36" s="2"/>
      <c r="D36" s="2"/>
      <c r="E36" s="2"/>
      <c r="F36" s="12">
        <v>192</v>
      </c>
      <c r="H36" s="12">
        <v>100</v>
      </c>
      <c r="I36" s="1"/>
      <c r="J36" s="10">
        <f t="shared" si="1"/>
        <v>-92</v>
      </c>
      <c r="K36" s="2"/>
    </row>
    <row r="37" spans="1:12" ht="17.399999999999999" x14ac:dyDescent="0.55000000000000004">
      <c r="A37" s="1" t="s">
        <v>37</v>
      </c>
      <c r="B37" s="2">
        <v>14</v>
      </c>
      <c r="C37" s="2"/>
      <c r="D37" s="2"/>
      <c r="E37" s="2"/>
      <c r="F37" s="12">
        <v>74.7</v>
      </c>
      <c r="H37" s="12">
        <v>426.7</v>
      </c>
      <c r="I37" s="1"/>
      <c r="J37" s="10">
        <f t="shared" si="1"/>
        <v>352</v>
      </c>
      <c r="K37" s="2"/>
    </row>
    <row r="38" spans="1:12" ht="17.399999999999999" x14ac:dyDescent="0.55000000000000004">
      <c r="A38" s="1" t="s">
        <v>38</v>
      </c>
      <c r="B38" s="2"/>
      <c r="C38" s="2"/>
      <c r="D38" s="2"/>
      <c r="E38" s="2"/>
      <c r="F38" s="12">
        <v>0</v>
      </c>
      <c r="H38" s="12">
        <v>550</v>
      </c>
      <c r="I38" s="1"/>
      <c r="J38" s="10">
        <f t="shared" si="1"/>
        <v>550</v>
      </c>
      <c r="K38" s="2"/>
      <c r="L38" s="12"/>
    </row>
    <row r="39" spans="1:12" ht="17.399999999999999" x14ac:dyDescent="0.55000000000000004">
      <c r="A39" s="1" t="s">
        <v>39</v>
      </c>
      <c r="B39" s="2"/>
      <c r="C39" s="2"/>
      <c r="D39" s="2"/>
      <c r="E39" s="2"/>
      <c r="F39" s="12">
        <v>163.04</v>
      </c>
      <c r="H39" s="12">
        <v>139.02000000000001</v>
      </c>
      <c r="I39" s="1"/>
      <c r="J39" s="10">
        <f t="shared" si="1"/>
        <v>-24.019999999999982</v>
      </c>
      <c r="K39" s="2"/>
    </row>
    <row r="40" spans="1:12" ht="17.399999999999999" x14ac:dyDescent="0.55000000000000004">
      <c r="A40" s="1" t="s">
        <v>40</v>
      </c>
      <c r="B40" s="2"/>
      <c r="C40" s="2"/>
      <c r="D40" s="2"/>
      <c r="E40" s="2"/>
      <c r="F40" s="12">
        <v>130.43</v>
      </c>
      <c r="H40" s="12">
        <v>90.75</v>
      </c>
      <c r="I40" s="1"/>
      <c r="J40" s="10">
        <f t="shared" si="1"/>
        <v>-39.680000000000007</v>
      </c>
      <c r="K40" s="2"/>
    </row>
    <row r="41" spans="1:12" ht="17.399999999999999" x14ac:dyDescent="0.55000000000000004">
      <c r="A41" s="1" t="s">
        <v>163</v>
      </c>
      <c r="B41" s="2"/>
      <c r="C41" s="2"/>
      <c r="D41" s="2"/>
      <c r="E41" s="2"/>
      <c r="F41" s="12">
        <v>128.6</v>
      </c>
      <c r="H41" s="12">
        <v>80</v>
      </c>
      <c r="I41" s="1"/>
      <c r="J41" s="10">
        <f t="shared" si="1"/>
        <v>-48.599999999999994</v>
      </c>
      <c r="K41" s="2"/>
    </row>
    <row r="42" spans="1:12" ht="17.399999999999999" x14ac:dyDescent="0.55000000000000004">
      <c r="A42" s="1" t="s">
        <v>141</v>
      </c>
      <c r="B42" s="2">
        <v>15</v>
      </c>
      <c r="C42" s="2"/>
      <c r="D42" s="2"/>
      <c r="E42" s="2"/>
      <c r="F42" s="12">
        <v>-116.9</v>
      </c>
      <c r="H42" s="12">
        <v>279.3</v>
      </c>
      <c r="I42" s="1"/>
      <c r="J42" s="10">
        <f t="shared" si="1"/>
        <v>396.20000000000005</v>
      </c>
      <c r="K42" s="2"/>
    </row>
    <row r="43" spans="1:12" ht="17.399999999999999" x14ac:dyDescent="0.55000000000000004">
      <c r="A43" s="1" t="s">
        <v>142</v>
      </c>
      <c r="B43" s="2"/>
      <c r="C43" s="2"/>
      <c r="D43" s="2"/>
      <c r="E43" s="2"/>
      <c r="F43" s="12">
        <v>44.21</v>
      </c>
      <c r="H43" s="12">
        <v>12.5</v>
      </c>
      <c r="I43" s="1"/>
      <c r="J43" s="10">
        <f t="shared" si="1"/>
        <v>-31.71</v>
      </c>
      <c r="K43" s="2"/>
    </row>
    <row r="44" spans="1:12" ht="17.399999999999999" x14ac:dyDescent="0.55000000000000004">
      <c r="A44" s="1"/>
      <c r="B44" s="2"/>
      <c r="C44" s="2"/>
      <c r="D44" s="2"/>
      <c r="E44" s="2"/>
      <c r="F44" s="5"/>
      <c r="H44" s="5"/>
      <c r="I44" s="1"/>
      <c r="J44" s="10"/>
      <c r="K44" s="2"/>
    </row>
    <row r="45" spans="1:12" ht="17.399999999999999" x14ac:dyDescent="0.55000000000000004">
      <c r="A45" s="1" t="s">
        <v>41</v>
      </c>
      <c r="B45" s="2"/>
      <c r="C45" s="2"/>
      <c r="D45" s="2"/>
      <c r="E45" s="2"/>
      <c r="F45" s="14">
        <f>SUM(F28:F44)</f>
        <v>5070.1100000000006</v>
      </c>
      <c r="H45" s="14">
        <f>SUM(H28:H44)</f>
        <v>5417.3000000000011</v>
      </c>
      <c r="I45" s="1"/>
      <c r="J45" s="10">
        <f t="shared" si="1"/>
        <v>347.19000000000051</v>
      </c>
      <c r="K45" s="10"/>
    </row>
    <row r="46" spans="1:12" ht="17.399999999999999" x14ac:dyDescent="0.55000000000000004">
      <c r="A46" s="1"/>
      <c r="B46" s="2"/>
      <c r="C46" s="2"/>
      <c r="D46" s="2"/>
      <c r="E46" s="2"/>
      <c r="F46" s="5"/>
      <c r="H46" s="15"/>
      <c r="I46" s="1"/>
      <c r="J46" s="2"/>
      <c r="K46" s="2"/>
      <c r="L46" s="12"/>
    </row>
    <row r="47" spans="1:12" ht="17.399999999999999" x14ac:dyDescent="0.55000000000000004">
      <c r="A47" s="1" t="s">
        <v>189</v>
      </c>
      <c r="B47" s="2"/>
      <c r="C47" s="2"/>
      <c r="D47" s="2"/>
      <c r="E47" s="2"/>
      <c r="F47" s="18">
        <f>F24-F45</f>
        <v>2212.9099999999989</v>
      </c>
      <c r="H47" s="18">
        <f>H24-H45</f>
        <v>-583.1200000000008</v>
      </c>
      <c r="I47" s="1"/>
      <c r="J47" s="10">
        <f>F47-H47</f>
        <v>2796.0299999999997</v>
      </c>
      <c r="K47" s="10">
        <f>SUM(K25:K46)</f>
        <v>0</v>
      </c>
      <c r="L47" s="12"/>
    </row>
    <row r="48" spans="1:12" ht="17.399999999999999" x14ac:dyDescent="0.55000000000000004">
      <c r="A48" s="1"/>
      <c r="B48" s="2"/>
      <c r="C48" s="2"/>
      <c r="D48" s="2"/>
      <c r="E48" s="2"/>
      <c r="F48" s="5"/>
      <c r="H48" s="15"/>
      <c r="I48" s="1"/>
      <c r="J48" s="10"/>
      <c r="K48" s="2"/>
      <c r="L48" s="16"/>
    </row>
    <row r="49" spans="1:12" ht="17.399999999999999" x14ac:dyDescent="0.55000000000000004">
      <c r="A49" s="1" t="s">
        <v>42</v>
      </c>
      <c r="B49" s="2"/>
      <c r="C49" s="2"/>
      <c r="D49" s="2"/>
      <c r="E49" s="2"/>
      <c r="F49" s="5">
        <v>15327.96</v>
      </c>
      <c r="H49" s="15"/>
      <c r="I49" s="1"/>
      <c r="J49" s="10"/>
      <c r="K49" s="2"/>
      <c r="L49" s="12"/>
    </row>
    <row r="50" spans="1:12" ht="17.399999999999999" x14ac:dyDescent="0.55000000000000004">
      <c r="A50" s="1"/>
      <c r="B50" s="2"/>
      <c r="C50" s="2"/>
      <c r="D50" s="2"/>
      <c r="E50" s="2"/>
      <c r="F50" s="5"/>
      <c r="H50" s="15"/>
      <c r="I50" s="1"/>
      <c r="J50" s="10"/>
      <c r="K50" s="2"/>
      <c r="L50" s="19"/>
    </row>
    <row r="51" spans="1:12" ht="17.399999999999999" x14ac:dyDescent="0.55000000000000004">
      <c r="A51" s="20" t="s">
        <v>43</v>
      </c>
      <c r="B51" s="21"/>
      <c r="C51" s="21"/>
      <c r="D51" s="21"/>
      <c r="E51" s="21"/>
      <c r="F51" s="22">
        <f>SUM(F47:F50)</f>
        <v>17540.87</v>
      </c>
      <c r="H51" s="15"/>
      <c r="I51" s="1"/>
      <c r="J51" s="2"/>
      <c r="K51" s="2"/>
      <c r="L51" s="12"/>
    </row>
    <row r="52" spans="1:12" ht="17.399999999999999" x14ac:dyDescent="0.55000000000000004">
      <c r="A52" s="23"/>
      <c r="B52" s="24"/>
      <c r="C52" s="24"/>
      <c r="D52" s="24"/>
      <c r="E52" s="24"/>
      <c r="F52" s="25"/>
      <c r="H52" s="15"/>
      <c r="I52" s="1"/>
      <c r="J52" s="2"/>
      <c r="K52" s="2"/>
      <c r="L52" s="12"/>
    </row>
    <row r="53" spans="1:12" ht="17.399999999999999" x14ac:dyDescent="0.55000000000000004">
      <c r="A53" s="23"/>
      <c r="B53" s="24"/>
      <c r="C53" s="24"/>
      <c r="D53" s="24"/>
      <c r="E53" s="24"/>
      <c r="F53" s="25"/>
      <c r="H53" s="15"/>
      <c r="I53" s="1"/>
      <c r="J53" s="2"/>
      <c r="K53" s="2"/>
      <c r="L53" s="12"/>
    </row>
    <row r="54" spans="1:12" ht="17.399999999999999" x14ac:dyDescent="0.55000000000000004">
      <c r="A54" s="23"/>
      <c r="B54" s="24"/>
      <c r="C54" s="24"/>
      <c r="D54" s="24"/>
      <c r="E54" s="24"/>
      <c r="F54" s="25"/>
      <c r="H54" s="15"/>
      <c r="I54" s="20"/>
      <c r="J54" s="21"/>
      <c r="K54" s="21"/>
      <c r="L54" s="26"/>
    </row>
    <row r="55" spans="1:12" x14ac:dyDescent="0.55000000000000004">
      <c r="A55" s="23"/>
      <c r="B55" s="24"/>
      <c r="C55" s="24"/>
      <c r="D55" s="24"/>
      <c r="E55" s="24"/>
      <c r="F55" s="25"/>
      <c r="H55" s="15"/>
    </row>
    <row r="56" spans="1:12" x14ac:dyDescent="0.55000000000000004">
      <c r="A56" s="23"/>
      <c r="B56" s="24"/>
      <c r="C56" s="24"/>
      <c r="D56" s="24"/>
      <c r="E56" s="24"/>
      <c r="F56" s="25"/>
      <c r="H56" s="15"/>
    </row>
    <row r="57" spans="1:12" x14ac:dyDescent="0.55000000000000004">
      <c r="A57" s="23"/>
      <c r="B57" s="24"/>
      <c r="C57" s="24"/>
      <c r="D57" s="24"/>
      <c r="E57" s="24"/>
      <c r="H57" s="15"/>
    </row>
    <row r="58" spans="1:12" x14ac:dyDescent="0.55000000000000004">
      <c r="A58" s="23"/>
      <c r="B58" s="24"/>
      <c r="C58" s="24"/>
      <c r="D58" s="24"/>
      <c r="E58" s="24"/>
      <c r="H58" s="15"/>
    </row>
    <row r="59" spans="1:12" x14ac:dyDescent="0.55000000000000004">
      <c r="A59" s="23"/>
      <c r="B59" s="24"/>
      <c r="C59" s="24"/>
      <c r="D59" s="24"/>
      <c r="E59" s="24"/>
      <c r="H59" s="15"/>
    </row>
    <row r="60" spans="1:12" x14ac:dyDescent="0.55000000000000004">
      <c r="A60" s="23"/>
      <c r="B60" s="24"/>
      <c r="C60" s="24"/>
      <c r="D60" s="24"/>
      <c r="E60" s="24"/>
      <c r="H60" s="15"/>
    </row>
    <row r="61" spans="1:12" x14ac:dyDescent="0.55000000000000004">
      <c r="A61" s="23"/>
      <c r="B61" s="24"/>
      <c r="C61" s="24"/>
      <c r="D61" s="24"/>
      <c r="E61" s="24"/>
      <c r="H61" s="15"/>
    </row>
    <row r="62" spans="1:12" x14ac:dyDescent="0.55000000000000004">
      <c r="A62" s="23"/>
      <c r="B62" s="24"/>
      <c r="C62" s="24"/>
      <c r="D62" s="24"/>
      <c r="E62" s="24"/>
      <c r="H62" s="13"/>
    </row>
    <row r="63" spans="1:12" x14ac:dyDescent="0.55000000000000004">
      <c r="A63" s="23"/>
      <c r="B63" s="24"/>
      <c r="C63" s="24"/>
      <c r="D63" s="24"/>
      <c r="E63" s="24"/>
    </row>
    <row r="64" spans="1:12" x14ac:dyDescent="0.55000000000000004">
      <c r="A64" s="23"/>
      <c r="B64" s="24"/>
      <c r="C64" s="24"/>
      <c r="D64" s="24"/>
      <c r="E64" s="24"/>
    </row>
    <row r="65" spans="1:8" x14ac:dyDescent="0.55000000000000004">
      <c r="A65" s="23"/>
      <c r="B65" s="24"/>
      <c r="C65" s="24"/>
      <c r="D65" s="24"/>
      <c r="E65" s="24"/>
      <c r="H65" s="13"/>
    </row>
    <row r="66" spans="1:8" x14ac:dyDescent="0.55000000000000004">
      <c r="H66" s="13"/>
    </row>
  </sheetData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08"/>
  <sheetViews>
    <sheetView workbookViewId="0">
      <selection activeCell="B21" sqref="B21"/>
    </sheetView>
  </sheetViews>
  <sheetFormatPr defaultColWidth="10.15625" defaultRowHeight="15.3" x14ac:dyDescent="0.55000000000000004"/>
  <cols>
    <col min="1" max="2" width="41.15625" style="4" customWidth="1"/>
    <col min="3" max="3" width="22.83984375" style="4" customWidth="1"/>
    <col min="4" max="4" width="25.26171875" style="4" customWidth="1"/>
    <col min="5" max="5" width="18.68359375" style="29" customWidth="1"/>
    <col min="6" max="6" width="14.68359375" style="30" customWidth="1"/>
    <col min="7" max="7" width="14.41796875" style="4" customWidth="1"/>
    <col min="8" max="8" width="1.68359375" style="4" customWidth="1"/>
    <col min="9" max="9" width="14.15625" style="4" customWidth="1"/>
    <col min="10" max="10" width="0.68359375" style="4" customWidth="1"/>
    <col min="11" max="11" width="12.41796875" style="30" customWidth="1"/>
    <col min="12" max="12" width="1" style="23" customWidth="1"/>
    <col min="13" max="13" width="14.41796875" style="31" customWidth="1"/>
    <col min="14" max="14" width="1.15625" style="23" customWidth="1"/>
    <col min="15" max="15" width="12.68359375" customWidth="1"/>
    <col min="16" max="16" width="1.578125" customWidth="1"/>
    <col min="17" max="17" width="12.578125" customWidth="1"/>
    <col min="18" max="18" width="11.578125" customWidth="1"/>
    <col min="19" max="19" width="10.41796875" customWidth="1"/>
  </cols>
  <sheetData>
    <row r="1" spans="1:19" s="4" customFormat="1" ht="15" x14ac:dyDescent="0.5">
      <c r="A1" s="4" t="s">
        <v>0</v>
      </c>
      <c r="E1" s="29"/>
      <c r="F1" s="30"/>
      <c r="K1" s="30"/>
      <c r="L1" s="23"/>
      <c r="M1" s="31"/>
      <c r="N1" s="23"/>
    </row>
    <row r="2" spans="1:19" s="4" customFormat="1" ht="15" x14ac:dyDescent="0.5">
      <c r="A2" s="4" t="s">
        <v>173</v>
      </c>
      <c r="E2" s="29"/>
      <c r="F2" s="30"/>
      <c r="K2" s="30"/>
      <c r="L2" s="23"/>
      <c r="M2" s="31"/>
      <c r="N2" s="23"/>
    </row>
    <row r="4" spans="1:19" s="35" customFormat="1" x14ac:dyDescent="0.55000000000000004">
      <c r="A4" s="28"/>
      <c r="B4" s="28" t="s">
        <v>174</v>
      </c>
      <c r="C4" s="28" t="s">
        <v>136</v>
      </c>
      <c r="D4" s="28"/>
      <c r="E4" s="32"/>
      <c r="F4" s="33"/>
      <c r="G4" s="28"/>
      <c r="H4" s="28"/>
      <c r="I4" s="28"/>
      <c r="J4" s="28"/>
      <c r="K4" s="33"/>
      <c r="L4" s="24"/>
      <c r="M4" s="34"/>
      <c r="N4" s="24"/>
      <c r="O4" s="28"/>
      <c r="Q4" s="28"/>
    </row>
    <row r="6" spans="1:19" x14ac:dyDescent="0.55000000000000004">
      <c r="A6" s="36" t="s">
        <v>44</v>
      </c>
      <c r="B6" s="91">
        <v>834</v>
      </c>
      <c r="C6" s="91">
        <v>834</v>
      </c>
      <c r="D6" s="36"/>
      <c r="E6" s="37"/>
      <c r="F6" s="38"/>
      <c r="G6" s="38"/>
      <c r="H6" s="38"/>
      <c r="I6" s="38"/>
      <c r="J6" s="38"/>
      <c r="K6" s="39"/>
      <c r="L6" s="40"/>
      <c r="M6" s="39"/>
      <c r="N6" s="40"/>
      <c r="O6" s="39"/>
      <c r="P6" s="39"/>
      <c r="Q6" s="39"/>
    </row>
    <row r="7" spans="1:19" x14ac:dyDescent="0.55000000000000004">
      <c r="A7" s="36"/>
      <c r="B7" s="36"/>
      <c r="C7" s="36"/>
      <c r="D7" s="36"/>
      <c r="E7" s="37"/>
      <c r="F7" s="38"/>
      <c r="G7" s="38"/>
      <c r="H7" s="38"/>
      <c r="I7" s="38"/>
      <c r="J7" s="38"/>
      <c r="K7" s="38"/>
      <c r="L7" s="40"/>
      <c r="M7" s="38"/>
      <c r="N7" s="40"/>
      <c r="O7" s="39"/>
      <c r="P7" s="39"/>
      <c r="Q7" s="39"/>
    </row>
    <row r="8" spans="1:19" s="4" customFormat="1" ht="15" x14ac:dyDescent="0.5">
      <c r="A8" s="4" t="s">
        <v>45</v>
      </c>
      <c r="B8" s="31">
        <f>SUM(B2:B7)</f>
        <v>834</v>
      </c>
      <c r="C8" s="31">
        <f>SUM(C2:C7)</f>
        <v>834</v>
      </c>
      <c r="E8" s="29"/>
      <c r="F8" s="31"/>
      <c r="G8" s="31"/>
      <c r="H8" s="31"/>
      <c r="I8" s="31"/>
      <c r="J8" s="31"/>
      <c r="K8" s="31"/>
      <c r="L8" s="41"/>
      <c r="M8" s="31"/>
      <c r="N8" s="41"/>
      <c r="O8" s="31"/>
      <c r="P8" s="31"/>
      <c r="Q8" s="31"/>
    </row>
    <row r="9" spans="1:19" x14ac:dyDescent="0.55000000000000004">
      <c r="F9" s="31"/>
      <c r="G9" s="31"/>
      <c r="H9" s="31"/>
      <c r="I9" s="31"/>
      <c r="J9" s="31"/>
      <c r="K9" s="31"/>
      <c r="L9" s="41"/>
      <c r="N9" s="41"/>
      <c r="O9" s="39"/>
      <c r="P9" s="39"/>
      <c r="Q9" s="39"/>
    </row>
    <row r="10" spans="1:19" x14ac:dyDescent="0.55000000000000004">
      <c r="A10" s="36" t="s">
        <v>46</v>
      </c>
      <c r="B10" s="36">
        <v>8429.69</v>
      </c>
      <c r="C10" s="36">
        <v>10929.69</v>
      </c>
      <c r="D10" s="36"/>
      <c r="E10" s="42"/>
      <c r="F10" s="38"/>
      <c r="G10" s="38"/>
      <c r="H10" s="38"/>
      <c r="I10" s="38"/>
      <c r="J10" s="38"/>
      <c r="K10" s="38"/>
      <c r="L10" s="40"/>
      <c r="M10" s="38"/>
      <c r="N10" s="40"/>
      <c r="O10" s="39"/>
      <c r="P10" s="39"/>
      <c r="Q10" s="39"/>
    </row>
    <row r="11" spans="1:19" x14ac:dyDescent="0.55000000000000004">
      <c r="A11" s="36" t="s">
        <v>47</v>
      </c>
      <c r="B11" s="36">
        <v>8913.92</v>
      </c>
      <c r="C11" s="43">
        <v>3958.47</v>
      </c>
      <c r="D11" s="43"/>
      <c r="E11" s="42"/>
      <c r="F11" s="38"/>
      <c r="G11" s="38"/>
      <c r="H11" s="38"/>
      <c r="I11" s="38"/>
      <c r="J11" s="38"/>
      <c r="K11" s="38"/>
      <c r="L11" s="40"/>
      <c r="M11" s="38"/>
      <c r="N11" s="40"/>
      <c r="O11" s="39"/>
      <c r="P11" s="39"/>
      <c r="Q11" s="39"/>
    </row>
    <row r="12" spans="1:19" x14ac:dyDescent="0.55000000000000004">
      <c r="A12" s="36" t="s">
        <v>176</v>
      </c>
      <c r="B12" s="36">
        <v>1373.13</v>
      </c>
      <c r="C12" s="43">
        <v>2033.3</v>
      </c>
      <c r="D12" s="43"/>
      <c r="E12" s="42"/>
      <c r="F12" s="38"/>
      <c r="G12" s="38"/>
      <c r="H12" s="38"/>
      <c r="I12" s="38"/>
      <c r="J12" s="38"/>
      <c r="K12" s="38"/>
      <c r="L12" s="40"/>
      <c r="M12" s="38"/>
      <c r="N12" s="40"/>
      <c r="O12" s="39"/>
      <c r="P12" s="39"/>
      <c r="Q12" s="39"/>
      <c r="S12" s="39"/>
    </row>
    <row r="13" spans="1:19" x14ac:dyDescent="0.55000000000000004">
      <c r="A13" s="36" t="s">
        <v>177</v>
      </c>
      <c r="B13" s="91">
        <v>-2009.87</v>
      </c>
      <c r="C13" s="91">
        <v>-2427.5</v>
      </c>
      <c r="D13" s="36"/>
      <c r="E13" s="42"/>
      <c r="F13" s="38"/>
      <c r="G13" s="38"/>
      <c r="H13" s="38"/>
      <c r="I13" s="38"/>
      <c r="J13" s="38"/>
      <c r="K13" s="38"/>
      <c r="L13" s="40"/>
      <c r="M13" s="38"/>
      <c r="N13" s="40"/>
      <c r="O13" s="39"/>
      <c r="P13" s="39"/>
      <c r="Q13" s="39"/>
    </row>
    <row r="14" spans="1:19" x14ac:dyDescent="0.55000000000000004">
      <c r="A14" s="36"/>
      <c r="B14" s="36"/>
      <c r="E14" s="37"/>
      <c r="F14" s="31"/>
      <c r="G14" s="31"/>
      <c r="H14" s="31"/>
      <c r="I14" s="31"/>
      <c r="J14" s="31"/>
      <c r="K14" s="31"/>
      <c r="L14" s="41"/>
      <c r="N14" s="41"/>
      <c r="O14" s="39"/>
      <c r="P14" s="39"/>
      <c r="Q14" s="39"/>
    </row>
    <row r="15" spans="1:19" x14ac:dyDescent="0.55000000000000004">
      <c r="A15" s="4" t="s">
        <v>48</v>
      </c>
      <c r="B15" s="31">
        <f>SUM(B10:B14)</f>
        <v>16706.870000000003</v>
      </c>
      <c r="C15" s="31">
        <f>SUM(C10:C14)</f>
        <v>14493.96</v>
      </c>
      <c r="D15" s="31"/>
      <c r="F15" s="31"/>
      <c r="G15" s="31"/>
      <c r="H15" s="31"/>
      <c r="I15" s="31"/>
      <c r="J15" s="31"/>
      <c r="K15" s="31"/>
      <c r="L15" s="41"/>
      <c r="N15" s="41"/>
      <c r="O15" s="31"/>
      <c r="P15" s="39"/>
      <c r="Q15" s="31"/>
    </row>
    <row r="16" spans="1:19" x14ac:dyDescent="0.55000000000000004">
      <c r="F16" s="31"/>
      <c r="G16" s="31"/>
      <c r="H16" s="31"/>
      <c r="I16" s="31"/>
      <c r="J16" s="31"/>
      <c r="K16" s="31"/>
      <c r="L16" s="41"/>
      <c r="N16" s="41"/>
      <c r="O16" s="31"/>
      <c r="P16" s="39"/>
      <c r="Q16" s="39"/>
    </row>
    <row r="17" spans="1:19" x14ac:dyDescent="0.55000000000000004">
      <c r="A17" s="4" t="s">
        <v>49</v>
      </c>
      <c r="B17" s="29">
        <f>B8+B15</f>
        <v>17540.870000000003</v>
      </c>
      <c r="C17" s="29">
        <f>C8+C15</f>
        <v>15327.96</v>
      </c>
      <c r="D17" s="29"/>
      <c r="F17" s="31"/>
      <c r="G17" s="31"/>
      <c r="H17" s="31"/>
      <c r="I17" s="31"/>
      <c r="J17" s="31"/>
      <c r="K17" s="31"/>
      <c r="L17" s="41"/>
      <c r="N17" s="41"/>
      <c r="O17" s="31"/>
      <c r="P17" s="39"/>
      <c r="Q17" s="31"/>
    </row>
    <row r="18" spans="1:19" x14ac:dyDescent="0.55000000000000004">
      <c r="F18" s="31"/>
      <c r="G18" s="31"/>
      <c r="H18" s="31"/>
      <c r="I18" s="31"/>
      <c r="J18" s="31"/>
      <c r="K18" s="31"/>
      <c r="L18" s="41"/>
      <c r="N18" s="41"/>
      <c r="O18" s="39"/>
      <c r="P18" s="39"/>
      <c r="Q18" s="39"/>
    </row>
    <row r="19" spans="1:19" x14ac:dyDescent="0.55000000000000004">
      <c r="A19" s="36" t="s">
        <v>50</v>
      </c>
      <c r="B19" s="36">
        <v>15327.96</v>
      </c>
      <c r="C19" s="37">
        <v>15911.08</v>
      </c>
      <c r="D19" s="37"/>
      <c r="E19" s="37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9"/>
      <c r="Q19" s="39"/>
      <c r="R19" s="17"/>
    </row>
    <row r="20" spans="1:19" x14ac:dyDescent="0.55000000000000004">
      <c r="A20" s="36" t="s">
        <v>51</v>
      </c>
      <c r="B20" s="36">
        <v>2212.91</v>
      </c>
      <c r="C20" s="43">
        <v>-583.12</v>
      </c>
      <c r="D20" s="36"/>
      <c r="E20" s="37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S20" s="44"/>
    </row>
    <row r="21" spans="1:19" x14ac:dyDescent="0.55000000000000004">
      <c r="F21" s="31"/>
      <c r="G21" s="31"/>
      <c r="H21" s="31"/>
      <c r="I21" s="31"/>
      <c r="J21" s="31"/>
      <c r="K21" s="31"/>
      <c r="L21" s="41"/>
      <c r="N21" s="41"/>
      <c r="O21" s="39"/>
      <c r="P21" s="39"/>
      <c r="Q21" s="39"/>
      <c r="R21" s="17"/>
    </row>
    <row r="22" spans="1:19" x14ac:dyDescent="0.55000000000000004">
      <c r="A22" s="4" t="s">
        <v>52</v>
      </c>
      <c r="B22" s="29">
        <f>SUM(B19:B21)</f>
        <v>17540.87</v>
      </c>
      <c r="C22" s="29">
        <f>SUM(C19:C21)</f>
        <v>15327.96</v>
      </c>
      <c r="D22" s="29"/>
      <c r="F22" s="31"/>
      <c r="G22" s="31"/>
      <c r="H22" s="31"/>
      <c r="I22" s="31"/>
      <c r="J22" s="31"/>
      <c r="K22" s="31"/>
      <c r="L22" s="41"/>
      <c r="N22" s="41"/>
      <c r="O22" s="31"/>
      <c r="P22" s="39"/>
      <c r="Q22" s="31"/>
    </row>
    <row r="23" spans="1:19" x14ac:dyDescent="0.55000000000000004">
      <c r="M23" s="41"/>
      <c r="O23" s="39"/>
      <c r="R23" s="17"/>
    </row>
    <row r="24" spans="1:19" x14ac:dyDescent="0.55000000000000004">
      <c r="M24" s="41"/>
      <c r="O24" s="39"/>
      <c r="R24" s="17"/>
    </row>
    <row r="25" spans="1:19" x14ac:dyDescent="0.55000000000000004">
      <c r="M25" s="41"/>
      <c r="O25" s="39"/>
    </row>
    <row r="26" spans="1:19" x14ac:dyDescent="0.55000000000000004">
      <c r="M26" s="41"/>
      <c r="O26" s="39"/>
      <c r="Q26" s="39"/>
    </row>
    <row r="27" spans="1:19" x14ac:dyDescent="0.55000000000000004">
      <c r="M27" s="41"/>
      <c r="O27" s="45"/>
    </row>
    <row r="28" spans="1:19" x14ac:dyDescent="0.55000000000000004">
      <c r="M28" s="41"/>
    </row>
    <row r="29" spans="1:19" x14ac:dyDescent="0.55000000000000004">
      <c r="M29" s="41"/>
      <c r="O29" s="39"/>
    </row>
    <row r="30" spans="1:19" x14ac:dyDescent="0.55000000000000004">
      <c r="I30" s="30"/>
      <c r="M30" s="41"/>
      <c r="O30" s="17"/>
    </row>
    <row r="31" spans="1:19" x14ac:dyDescent="0.55000000000000004">
      <c r="M31" s="41"/>
    </row>
    <row r="32" spans="1:19" x14ac:dyDescent="0.55000000000000004">
      <c r="M32" s="41"/>
    </row>
    <row r="33" spans="13:13" x14ac:dyDescent="0.55000000000000004">
      <c r="M33" s="41"/>
    </row>
    <row r="34" spans="13:13" x14ac:dyDescent="0.55000000000000004">
      <c r="M34" s="41"/>
    </row>
    <row r="35" spans="13:13" x14ac:dyDescent="0.55000000000000004">
      <c r="M35" s="41"/>
    </row>
    <row r="36" spans="13:13" x14ac:dyDescent="0.55000000000000004">
      <c r="M36" s="41"/>
    </row>
    <row r="37" spans="13:13" x14ac:dyDescent="0.55000000000000004">
      <c r="M37" s="41"/>
    </row>
    <row r="38" spans="13:13" x14ac:dyDescent="0.55000000000000004">
      <c r="M38" s="41"/>
    </row>
    <row r="39" spans="13:13" x14ac:dyDescent="0.55000000000000004">
      <c r="M39" s="41"/>
    </row>
    <row r="40" spans="13:13" x14ac:dyDescent="0.55000000000000004">
      <c r="M40" s="41"/>
    </row>
    <row r="41" spans="13:13" x14ac:dyDescent="0.55000000000000004">
      <c r="M41" s="41"/>
    </row>
    <row r="42" spans="13:13" x14ac:dyDescent="0.55000000000000004">
      <c r="M42" s="41"/>
    </row>
    <row r="43" spans="13:13" x14ac:dyDescent="0.55000000000000004">
      <c r="M43" s="41"/>
    </row>
    <row r="44" spans="13:13" x14ac:dyDescent="0.55000000000000004">
      <c r="M44" s="41"/>
    </row>
    <row r="45" spans="13:13" x14ac:dyDescent="0.55000000000000004">
      <c r="M45" s="41"/>
    </row>
    <row r="46" spans="13:13" x14ac:dyDescent="0.55000000000000004">
      <c r="M46" s="41"/>
    </row>
    <row r="47" spans="13:13" x14ac:dyDescent="0.55000000000000004">
      <c r="M47" s="41"/>
    </row>
    <row r="48" spans="13:13" x14ac:dyDescent="0.55000000000000004">
      <c r="M48" s="41"/>
    </row>
    <row r="49" spans="13:13" x14ac:dyDescent="0.55000000000000004">
      <c r="M49" s="41"/>
    </row>
    <row r="50" spans="13:13" x14ac:dyDescent="0.55000000000000004">
      <c r="M50" s="41"/>
    </row>
    <row r="51" spans="13:13" x14ac:dyDescent="0.55000000000000004">
      <c r="M51" s="41"/>
    </row>
    <row r="52" spans="13:13" x14ac:dyDescent="0.55000000000000004">
      <c r="M52" s="41"/>
    </row>
    <row r="53" spans="13:13" x14ac:dyDescent="0.55000000000000004">
      <c r="M53" s="41"/>
    </row>
    <row r="54" spans="13:13" x14ac:dyDescent="0.55000000000000004">
      <c r="M54" s="41"/>
    </row>
    <row r="55" spans="13:13" x14ac:dyDescent="0.55000000000000004">
      <c r="M55" s="41"/>
    </row>
    <row r="56" spans="13:13" x14ac:dyDescent="0.55000000000000004">
      <c r="M56" s="41"/>
    </row>
    <row r="57" spans="13:13" x14ac:dyDescent="0.55000000000000004">
      <c r="M57" s="41"/>
    </row>
    <row r="58" spans="13:13" x14ac:dyDescent="0.55000000000000004">
      <c r="M58" s="41"/>
    </row>
    <row r="59" spans="13:13" x14ac:dyDescent="0.55000000000000004">
      <c r="M59" s="41"/>
    </row>
    <row r="60" spans="13:13" x14ac:dyDescent="0.55000000000000004">
      <c r="M60" s="41"/>
    </row>
    <row r="61" spans="13:13" x14ac:dyDescent="0.55000000000000004">
      <c r="M61" s="41"/>
    </row>
    <row r="62" spans="13:13" x14ac:dyDescent="0.55000000000000004">
      <c r="M62" s="41"/>
    </row>
    <row r="63" spans="13:13" x14ac:dyDescent="0.55000000000000004">
      <c r="M63" s="41"/>
    </row>
    <row r="64" spans="13:13" x14ac:dyDescent="0.55000000000000004">
      <c r="M64" s="41"/>
    </row>
    <row r="65" spans="13:13" x14ac:dyDescent="0.55000000000000004">
      <c r="M65" s="41"/>
    </row>
    <row r="66" spans="13:13" x14ac:dyDescent="0.55000000000000004">
      <c r="M66" s="41"/>
    </row>
    <row r="67" spans="13:13" x14ac:dyDescent="0.55000000000000004">
      <c r="M67" s="41"/>
    </row>
    <row r="68" spans="13:13" x14ac:dyDescent="0.55000000000000004">
      <c r="M68" s="41"/>
    </row>
    <row r="69" spans="13:13" x14ac:dyDescent="0.55000000000000004">
      <c r="M69" s="41"/>
    </row>
    <row r="70" spans="13:13" x14ac:dyDescent="0.55000000000000004">
      <c r="M70" s="41"/>
    </row>
    <row r="71" spans="13:13" x14ac:dyDescent="0.55000000000000004">
      <c r="M71" s="41"/>
    </row>
    <row r="72" spans="13:13" x14ac:dyDescent="0.55000000000000004">
      <c r="M72" s="41"/>
    </row>
    <row r="73" spans="13:13" x14ac:dyDescent="0.55000000000000004">
      <c r="M73" s="41"/>
    </row>
    <row r="74" spans="13:13" x14ac:dyDescent="0.55000000000000004">
      <c r="M74" s="41"/>
    </row>
    <row r="75" spans="13:13" x14ac:dyDescent="0.55000000000000004">
      <c r="M75" s="41"/>
    </row>
    <row r="76" spans="13:13" x14ac:dyDescent="0.55000000000000004">
      <c r="M76" s="41"/>
    </row>
    <row r="77" spans="13:13" x14ac:dyDescent="0.55000000000000004">
      <c r="M77" s="41"/>
    </row>
    <row r="78" spans="13:13" x14ac:dyDescent="0.55000000000000004">
      <c r="M78" s="41"/>
    </row>
    <row r="79" spans="13:13" x14ac:dyDescent="0.55000000000000004">
      <c r="M79" s="41"/>
    </row>
    <row r="80" spans="13:13" x14ac:dyDescent="0.55000000000000004">
      <c r="M80" s="41"/>
    </row>
    <row r="81" spans="13:13" x14ac:dyDescent="0.55000000000000004">
      <c r="M81" s="41"/>
    </row>
    <row r="82" spans="13:13" x14ac:dyDescent="0.55000000000000004">
      <c r="M82" s="41"/>
    </row>
    <row r="83" spans="13:13" x14ac:dyDescent="0.55000000000000004">
      <c r="M83" s="41"/>
    </row>
    <row r="84" spans="13:13" x14ac:dyDescent="0.55000000000000004">
      <c r="M84" s="41"/>
    </row>
    <row r="85" spans="13:13" x14ac:dyDescent="0.55000000000000004">
      <c r="M85" s="41"/>
    </row>
    <row r="86" spans="13:13" x14ac:dyDescent="0.55000000000000004">
      <c r="M86" s="41"/>
    </row>
    <row r="87" spans="13:13" x14ac:dyDescent="0.55000000000000004">
      <c r="M87" s="41"/>
    </row>
    <row r="88" spans="13:13" x14ac:dyDescent="0.55000000000000004">
      <c r="M88" s="41"/>
    </row>
    <row r="89" spans="13:13" x14ac:dyDescent="0.55000000000000004">
      <c r="M89" s="41"/>
    </row>
    <row r="90" spans="13:13" x14ac:dyDescent="0.55000000000000004">
      <c r="M90" s="41"/>
    </row>
    <row r="91" spans="13:13" x14ac:dyDescent="0.55000000000000004">
      <c r="M91" s="41"/>
    </row>
    <row r="92" spans="13:13" x14ac:dyDescent="0.55000000000000004">
      <c r="M92" s="41"/>
    </row>
    <row r="93" spans="13:13" x14ac:dyDescent="0.55000000000000004">
      <c r="M93" s="41"/>
    </row>
    <row r="94" spans="13:13" x14ac:dyDescent="0.55000000000000004">
      <c r="M94" s="41"/>
    </row>
    <row r="95" spans="13:13" x14ac:dyDescent="0.55000000000000004">
      <c r="M95" s="41"/>
    </row>
    <row r="96" spans="13:13" x14ac:dyDescent="0.55000000000000004">
      <c r="M96" s="41"/>
    </row>
    <row r="97" spans="13:13" x14ac:dyDescent="0.55000000000000004">
      <c r="M97" s="41"/>
    </row>
    <row r="98" spans="13:13" x14ac:dyDescent="0.55000000000000004">
      <c r="M98" s="41"/>
    </row>
    <row r="99" spans="13:13" x14ac:dyDescent="0.55000000000000004">
      <c r="M99" s="41"/>
    </row>
    <row r="100" spans="13:13" x14ac:dyDescent="0.55000000000000004">
      <c r="M100" s="41"/>
    </row>
    <row r="101" spans="13:13" x14ac:dyDescent="0.55000000000000004">
      <c r="M101" s="41"/>
    </row>
    <row r="102" spans="13:13" x14ac:dyDescent="0.55000000000000004">
      <c r="M102" s="41"/>
    </row>
    <row r="103" spans="13:13" x14ac:dyDescent="0.55000000000000004">
      <c r="M103" s="41"/>
    </row>
    <row r="104" spans="13:13" x14ac:dyDescent="0.55000000000000004">
      <c r="M104" s="41"/>
    </row>
    <row r="105" spans="13:13" x14ac:dyDescent="0.55000000000000004">
      <c r="M105" s="41"/>
    </row>
    <row r="106" spans="13:13" x14ac:dyDescent="0.55000000000000004">
      <c r="M106" s="41"/>
    </row>
    <row r="107" spans="13:13" x14ac:dyDescent="0.55000000000000004">
      <c r="M107" s="41"/>
    </row>
    <row r="108" spans="13:13" x14ac:dyDescent="0.55000000000000004">
      <c r="M108" s="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NOTES</vt:lpstr>
      <vt:lpstr>INCOME &amp; EXPENDITURE ACC</vt:lpstr>
      <vt:lpstr>BALANCE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Howard Stubbings</dc:creator>
  <cp:lastModifiedBy>Alan Mould</cp:lastModifiedBy>
  <cp:lastPrinted>2020-06-10T08:09:26Z</cp:lastPrinted>
  <dcterms:created xsi:type="dcterms:W3CDTF">2019-04-11T11:51:53Z</dcterms:created>
  <dcterms:modified xsi:type="dcterms:W3CDTF">2020-07-05T09:27:40Z</dcterms:modified>
</cp:coreProperties>
</file>